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2\Desktop\Статистика и аналитика 2020\!Статистика 2020\"/>
    </mc:Choice>
  </mc:AlternateContent>
  <bookViews>
    <workbookView xWindow="0" yWindow="0" windowWidth="17745" windowHeight="10860" tabRatio="715" firstSheet="15" activeTab="20"/>
  </bookViews>
  <sheets>
    <sheet name="Титул" sheetId="7" r:id="rId1"/>
    <sheet name="Общие сведения" sheetId="26" r:id="rId2"/>
    <sheet name="Раздел 1,1.1" sheetId="31" r:id="rId3"/>
    <sheet name="Раздел 1.2" sheetId="32" r:id="rId4"/>
    <sheet name="Раздел 1.3" sheetId="15" r:id="rId5"/>
    <sheet name="Раздел 2" sheetId="33" r:id="rId6"/>
    <sheet name="Раздел 3" sheetId="34" r:id="rId7"/>
    <sheet name="Раздел 4" sheetId="8" r:id="rId8"/>
    <sheet name="Раздел 5, 5.1" sheetId="9" r:id="rId9"/>
    <sheet name="Раздел 5.2" sheetId="16" r:id="rId10"/>
    <sheet name="Раздел 5.3" sheetId="17" r:id="rId11"/>
    <sheet name="Раздел 6" sheetId="35" r:id="rId12"/>
    <sheet name="Раздел 7" sheetId="11" r:id="rId13"/>
    <sheet name="Раздел 8, 8.1" sheetId="38" r:id="rId14"/>
    <sheet name="Раздел 8.2" sheetId="39" r:id="rId15"/>
    <sheet name="Раздел 8.3" sheetId="40" r:id="rId16"/>
    <sheet name="Раздел 9" sheetId="28" r:id="rId17"/>
    <sheet name="Раздел 10, 10.1" sheetId="36" r:id="rId18"/>
    <sheet name="Раздел 10.2" sheetId="37" r:id="rId19"/>
    <sheet name="Раздел 10.3" sheetId="29" r:id="rId20"/>
    <sheet name="Раздел 10.4" sheetId="30" r:id="rId21"/>
  </sheets>
  <externalReferences>
    <externalReference r:id="rId22"/>
  </externalReferences>
  <definedNames>
    <definedName name="_xlnm.Print_Area" localSheetId="2">'Раздел 1,1.1'!$A$1:$H$16</definedName>
    <definedName name="_xlnm.Print_Area" localSheetId="17">'Раздел 10, 10.1'!$A$1:$L$12</definedName>
    <definedName name="_xlnm.Print_Area" localSheetId="18">'Раздел 10.2'!$A$1:$C$38</definedName>
  </definedNames>
  <calcPr calcId="162913"/>
</workbook>
</file>

<file path=xl/calcChain.xml><?xml version="1.0" encoding="utf-8"?>
<calcChain xmlns="http://schemas.openxmlformats.org/spreadsheetml/2006/main">
  <c r="B5" i="9" l="1"/>
  <c r="D4" i="15"/>
  <c r="D88" i="15"/>
  <c r="E3" i="29" l="1"/>
  <c r="L35" i="33" l="1"/>
  <c r="K35" i="33"/>
  <c r="J35" i="33"/>
  <c r="I35" i="33"/>
  <c r="H35" i="33"/>
  <c r="G35" i="33"/>
  <c r="D35" i="33"/>
  <c r="C35" i="33"/>
  <c r="I5" i="9" l="1"/>
  <c r="C15" i="32" l="1"/>
  <c r="C14" i="32"/>
  <c r="C13" i="32"/>
  <c r="C12" i="32"/>
  <c r="C11" i="32"/>
  <c r="C10" i="32"/>
  <c r="B9" i="32"/>
  <c r="C8" i="32"/>
  <c r="C7" i="32"/>
  <c r="C6" i="32"/>
  <c r="C5" i="32"/>
  <c r="C4" i="32"/>
  <c r="B3" i="32"/>
  <c r="E5" i="35" l="1"/>
  <c r="E10" i="35" s="1"/>
  <c r="D5" i="35"/>
  <c r="D10" i="35" s="1"/>
  <c r="C5" i="35"/>
  <c r="C10" i="35" s="1"/>
  <c r="B5" i="35"/>
  <c r="B10" i="35" s="1"/>
  <c r="D59" i="8" l="1"/>
  <c r="D80" i="15"/>
  <c r="D30" i="15"/>
  <c r="D99" i="15" l="1"/>
  <c r="D62" i="15"/>
  <c r="D51" i="15"/>
  <c r="D41" i="15"/>
  <c r="D3" i="15" l="1"/>
  <c r="D14" i="31"/>
  <c r="C14" i="31"/>
  <c r="E17" i="30" l="1"/>
  <c r="D17" i="30"/>
  <c r="C17" i="30"/>
  <c r="B17" i="30"/>
  <c r="G14" i="31" l="1"/>
  <c r="F14" i="31"/>
  <c r="C16" i="31" s="1"/>
  <c r="F15" i="31" l="1"/>
  <c r="E15" i="31"/>
  <c r="E14" i="31"/>
  <c r="B36" i="37" l="1"/>
  <c r="B31" i="37"/>
  <c r="B26" i="37"/>
  <c r="B21" i="37"/>
  <c r="B15" i="37"/>
  <c r="D3" i="37"/>
  <c r="C37" i="37" s="1"/>
  <c r="C3" i="37"/>
  <c r="B3" i="37"/>
  <c r="C24" i="37" s="1"/>
  <c r="A12" i="36"/>
  <c r="A10" i="36"/>
  <c r="A6" i="36" s="1"/>
  <c r="L8" i="36" s="1"/>
  <c r="C21" i="37" l="1"/>
  <c r="C15" i="37"/>
  <c r="C26" i="37"/>
  <c r="C31" i="37"/>
  <c r="C36" i="37"/>
  <c r="C7" i="37"/>
  <c r="C9" i="37"/>
  <c r="C11" i="37"/>
  <c r="C13" i="37"/>
  <c r="C16" i="37"/>
  <c r="C18" i="37"/>
  <c r="C20" i="37"/>
  <c r="C23" i="37"/>
  <c r="C25" i="37"/>
  <c r="C28" i="37"/>
  <c r="C30" i="37"/>
  <c r="C33" i="37"/>
  <c r="C35" i="37"/>
  <c r="C38" i="37"/>
  <c r="C6" i="37"/>
  <c r="C8" i="37"/>
  <c r="C10" i="37"/>
  <c r="C12" i="37"/>
  <c r="C14" i="37"/>
  <c r="C17" i="37"/>
  <c r="C19" i="37"/>
  <c r="C22" i="37"/>
  <c r="C27" i="37"/>
  <c r="C29" i="37"/>
  <c r="C32" i="37"/>
  <c r="C34" i="37"/>
  <c r="C8" i="36"/>
  <c r="E8" i="36"/>
  <c r="G8" i="36"/>
  <c r="I8" i="36"/>
  <c r="K8" i="36"/>
  <c r="A7" i="36"/>
  <c r="B8" i="36"/>
  <c r="D8" i="36"/>
  <c r="F8" i="36"/>
  <c r="H8" i="36"/>
  <c r="J8" i="36"/>
  <c r="A8" i="36" l="1"/>
  <c r="L121" i="33" l="1"/>
  <c r="K121" i="33"/>
  <c r="J121" i="33"/>
  <c r="I121" i="33"/>
  <c r="H121" i="33"/>
  <c r="G121" i="33"/>
  <c r="D121" i="33"/>
  <c r="C121" i="33"/>
  <c r="L118" i="33"/>
  <c r="K118" i="33"/>
  <c r="J118" i="33"/>
  <c r="I118" i="33"/>
  <c r="H118" i="33"/>
  <c r="G118" i="33"/>
  <c r="D118" i="33"/>
  <c r="C118" i="33"/>
  <c r="L114" i="33"/>
  <c r="K114" i="33"/>
  <c r="J114" i="33"/>
  <c r="I114" i="33"/>
  <c r="H114" i="33"/>
  <c r="G114" i="33"/>
  <c r="D114" i="33"/>
  <c r="C114" i="33"/>
  <c r="L113" i="33"/>
  <c r="K113" i="33"/>
  <c r="J113" i="33"/>
  <c r="I113" i="33"/>
  <c r="H113" i="33"/>
  <c r="G113" i="33"/>
  <c r="D113" i="33"/>
  <c r="C113" i="33"/>
  <c r="L108" i="33"/>
  <c r="K108" i="33"/>
  <c r="J108" i="33"/>
  <c r="I108" i="33"/>
  <c r="H108" i="33"/>
  <c r="G108" i="33"/>
  <c r="D108" i="33"/>
  <c r="C108" i="33"/>
  <c r="L102" i="33"/>
  <c r="K102" i="33"/>
  <c r="J102" i="33"/>
  <c r="I102" i="33"/>
  <c r="I97" i="33" s="1"/>
  <c r="H102" i="33"/>
  <c r="G102" i="33"/>
  <c r="L98" i="33"/>
  <c r="K98" i="33"/>
  <c r="J98" i="33"/>
  <c r="I98" i="33"/>
  <c r="H98" i="33"/>
  <c r="G98" i="33"/>
  <c r="G97" i="33" s="1"/>
  <c r="D98" i="33"/>
  <c r="C98" i="33"/>
  <c r="L97" i="33"/>
  <c r="K97" i="33"/>
  <c r="L92" i="33"/>
  <c r="K92" i="33"/>
  <c r="J92" i="33"/>
  <c r="I92" i="33"/>
  <c r="H92" i="33"/>
  <c r="G92" i="33"/>
  <c r="D92" i="33"/>
  <c r="C92" i="33"/>
  <c r="L86" i="33"/>
  <c r="K86" i="33"/>
  <c r="J86" i="33"/>
  <c r="I86" i="33"/>
  <c r="H86" i="33"/>
  <c r="G86" i="33"/>
  <c r="D86" i="33"/>
  <c r="C86" i="33"/>
  <c r="L82" i="33"/>
  <c r="K82" i="33"/>
  <c r="J82" i="33"/>
  <c r="I82" i="33"/>
  <c r="H82" i="33"/>
  <c r="G82" i="33"/>
  <c r="D82" i="33"/>
  <c r="C82" i="33"/>
  <c r="L81" i="33"/>
  <c r="K81" i="33"/>
  <c r="J81" i="33"/>
  <c r="I81" i="33"/>
  <c r="H81" i="33"/>
  <c r="G81" i="33"/>
  <c r="D81" i="33"/>
  <c r="C81" i="33"/>
  <c r="L76" i="33"/>
  <c r="K76" i="33"/>
  <c r="J76" i="33"/>
  <c r="I76" i="33"/>
  <c r="H76" i="33"/>
  <c r="G76" i="33"/>
  <c r="D76" i="33"/>
  <c r="C76" i="33"/>
  <c r="L72" i="33"/>
  <c r="K72" i="33"/>
  <c r="J72" i="33"/>
  <c r="I72" i="33"/>
  <c r="H72" i="33"/>
  <c r="G72" i="33"/>
  <c r="D72" i="33"/>
  <c r="C72" i="33"/>
  <c r="L68" i="33"/>
  <c r="K68" i="33"/>
  <c r="J68" i="33"/>
  <c r="I68" i="33"/>
  <c r="H68" i="33"/>
  <c r="G68" i="33"/>
  <c r="D68" i="33"/>
  <c r="C68" i="33"/>
  <c r="L67" i="33"/>
  <c r="K67" i="33"/>
  <c r="J67" i="33"/>
  <c r="I67" i="33"/>
  <c r="H67" i="33"/>
  <c r="G67" i="33"/>
  <c r="D67" i="33"/>
  <c r="C67" i="33"/>
  <c r="L63" i="33"/>
  <c r="K63" i="33"/>
  <c r="J63" i="33"/>
  <c r="I63" i="33"/>
  <c r="H63" i="33"/>
  <c r="G63" i="33"/>
  <c r="D63" i="33"/>
  <c r="C63" i="33"/>
  <c r="L58" i="33"/>
  <c r="K58" i="33"/>
  <c r="J58" i="33"/>
  <c r="I58" i="33"/>
  <c r="H58" i="33"/>
  <c r="G58" i="33"/>
  <c r="D58" i="33"/>
  <c r="C58" i="33"/>
  <c r="L54" i="33"/>
  <c r="K54" i="33"/>
  <c r="J54" i="33"/>
  <c r="I54" i="33"/>
  <c r="H54" i="33"/>
  <c r="G54" i="33"/>
  <c r="D54" i="33"/>
  <c r="C54" i="33"/>
  <c r="L53" i="33"/>
  <c r="K53" i="33"/>
  <c r="J53" i="33"/>
  <c r="I53" i="33"/>
  <c r="H53" i="33"/>
  <c r="G53" i="33"/>
  <c r="D53" i="33"/>
  <c r="C53" i="33"/>
  <c r="L47" i="33"/>
  <c r="K47" i="33"/>
  <c r="J47" i="33"/>
  <c r="I47" i="33"/>
  <c r="H47" i="33"/>
  <c r="G47" i="33"/>
  <c r="D47" i="33"/>
  <c r="C47" i="33"/>
  <c r="L30" i="33"/>
  <c r="K30" i="33"/>
  <c r="L29" i="33" s="1"/>
  <c r="J30" i="33"/>
  <c r="J29" i="33" s="1"/>
  <c r="I30" i="33"/>
  <c r="I29" i="33" s="1"/>
  <c r="H30" i="33"/>
  <c r="H29" i="33" s="1"/>
  <c r="G30" i="33"/>
  <c r="G29" i="33" s="1"/>
  <c r="D30" i="33"/>
  <c r="C30" i="33"/>
  <c r="C29" i="33" s="1"/>
  <c r="L21" i="33"/>
  <c r="K21" i="33"/>
  <c r="J21" i="33"/>
  <c r="I21" i="33"/>
  <c r="H21" i="33"/>
  <c r="G21" i="33"/>
  <c r="D21" i="33"/>
  <c r="C21" i="33"/>
  <c r="L12" i="33"/>
  <c r="K12" i="33"/>
  <c r="J12" i="33"/>
  <c r="I12" i="33"/>
  <c r="H12" i="33"/>
  <c r="G12" i="33"/>
  <c r="D12" i="33"/>
  <c r="D4" i="33" s="1"/>
  <c r="C12" i="33"/>
  <c r="L5" i="33"/>
  <c r="K5" i="33"/>
  <c r="J5" i="33"/>
  <c r="I5" i="33"/>
  <c r="H5" i="33"/>
  <c r="G5" i="33"/>
  <c r="C5" i="33"/>
  <c r="H97" i="33" l="1"/>
  <c r="J4" i="33"/>
  <c r="I4" i="33"/>
  <c r="C97" i="33"/>
  <c r="J97" i="33"/>
  <c r="D97" i="33"/>
  <c r="G4" i="33"/>
  <c r="K4" i="33"/>
  <c r="H4" i="33"/>
  <c r="C4" i="33"/>
  <c r="L4" i="33"/>
  <c r="D29" i="33"/>
  <c r="K29" i="33"/>
  <c r="I16" i="31" l="1"/>
  <c r="C5" i="9" l="1"/>
  <c r="B9" i="16" l="1"/>
  <c r="D9" i="16"/>
  <c r="C9" i="16"/>
  <c r="H59" i="8" l="1"/>
  <c r="G59" i="8"/>
  <c r="M5" i="9" l="1"/>
  <c r="F5" i="9"/>
  <c r="J5" i="9"/>
  <c r="C59" i="8" l="1"/>
</calcChain>
</file>

<file path=xl/sharedStrings.xml><?xml version="1.0" encoding="utf-8"?>
<sst xmlns="http://schemas.openxmlformats.org/spreadsheetml/2006/main" count="750" uniqueCount="506">
  <si>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</si>
  <si>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</si>
  <si>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</si>
  <si>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</si>
  <si>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</si>
  <si>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</si>
  <si>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</si>
  <si>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</si>
  <si>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</si>
  <si>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</si>
  <si>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</si>
  <si>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</si>
  <si>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</si>
  <si>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</si>
  <si>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</si>
  <si>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</si>
  <si>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</si>
  <si>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</si>
  <si>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</si>
  <si>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</si>
  <si>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</si>
  <si>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</si>
  <si>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</si>
  <si>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</si>
  <si>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</si>
  <si>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</si>
  <si>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</si>
  <si>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</si>
  <si>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</si>
  <si>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</si>
  <si>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</si>
  <si>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</si>
  <si>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</si>
  <si>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</si>
  <si>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</si>
  <si>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</si>
  <si>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</si>
  <si>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</si>
  <si>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</si>
  <si>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</si>
  <si>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</si>
  <si>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</si>
  <si>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</si>
  <si>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</si>
  <si>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</si>
  <si>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</si>
  <si>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</si>
  <si>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</si>
  <si>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</si>
  <si>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</si>
  <si>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</si>
  <si>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</si>
  <si>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</si>
  <si>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</si>
  <si>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</si>
  <si>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</si>
  <si>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</si>
  <si>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</si>
  <si>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</si>
  <si>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</si>
  <si>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</si>
  <si>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</si>
  <si>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</si>
  <si>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</si>
  <si>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</si>
  <si>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</si>
  <si>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</si>
  <si>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</si>
  <si>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</si>
  <si>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</si>
  <si>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</si>
  <si>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</si>
  <si>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</si>
  <si>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</si>
  <si>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</si>
  <si>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</si>
  <si>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</si>
  <si>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</si>
  <si>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</si>
  <si>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</si>
  <si>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</si>
  <si>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</si>
  <si>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</si>
  <si>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</si>
  <si>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</si>
  <si>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</si>
  <si>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</si>
  <si>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</si>
  <si>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</si>
  <si>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</si>
  <si>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</si>
  <si>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</si>
  <si>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</si>
  <si>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</si>
  <si>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</si>
  <si>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</si>
  <si>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</si>
  <si>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</si>
  <si>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</si>
  <si>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</si>
  <si>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</si>
  <si>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</si>
  <si>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</si>
  <si>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</si>
  <si>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</si>
  <si>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</si>
  <si>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</si>
  <si>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</si>
  <si>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</si>
  <si>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</si>
  <si>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</si>
  <si>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</si>
  <si>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</si>
  <si>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</si>
  <si>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</si>
  <si>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</si>
  <si>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</si>
  <si>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</si>
  <si>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</si>
  <si>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</si>
  <si>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</si>
  <si>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</si>
  <si>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</si>
  <si>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</si>
  <si>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</si>
  <si>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Количество участников мероприятия (чел.)</t>
  </si>
  <si>
    <t>Возрастная характеристика участников мероприятия</t>
  </si>
  <si>
    <t>Наименование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</si>
  <si>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</si>
  <si>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</si>
  <si>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</si>
  <si>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</si>
  <si>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</si>
  <si>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</si>
  <si>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</si>
  <si>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</si>
  <si>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</si>
  <si>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</si>
  <si>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</si>
  <si>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</si>
  <si>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</si>
  <si>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</si>
  <si>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</si>
  <si>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</si>
  <si>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</si>
  <si>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</si>
  <si>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</si>
  <si>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</si>
  <si>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</si>
  <si>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</si>
  <si>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</si>
  <si>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</si>
  <si>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</si>
  <si>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</si>
  <si>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</si>
  <si>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</si>
  <si>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</si>
  <si>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</si>
  <si>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</si>
  <si>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</si>
  <si>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</si>
  <si>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</si>
  <si>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</si>
  <si>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</si>
  <si>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</si>
  <si>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</si>
  <si>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</si>
  <si>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</si>
  <si>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</si>
  <si>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</si>
  <si>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</si>
  <si>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</si>
  <si>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</si>
  <si>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</si>
  <si>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</si>
  <si>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</si>
  <si>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</si>
  <si>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</si>
  <si>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</si>
  <si>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</si>
  <si>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</si>
  <si>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</si>
  <si>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</si>
  <si>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</si>
  <si>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</si>
  <si>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</si>
  <si>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</si>
  <si>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</si>
  <si>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</si>
  <si>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</si>
  <si>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</si>
  <si>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</si>
  <si>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</si>
  <si>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</si>
  <si>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</si>
  <si>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</si>
  <si>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Степень участия в организации мероприятия</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</si>
  <si>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</si>
  <si>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</si>
  <si>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</si>
  <si>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</si>
  <si>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</si>
  <si>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</si>
  <si>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</si>
  <si>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</si>
  <si>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</si>
  <si>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</si>
  <si>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</si>
  <si>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</si>
  <si>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</si>
  <si>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</si>
  <si>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</si>
  <si>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</si>
  <si>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</si>
  <si>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</si>
  <si>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</si>
  <si>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</si>
  <si>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</si>
  <si>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</si>
  <si>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</si>
  <si>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</si>
  <si>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</si>
  <si>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</si>
  <si>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</si>
  <si>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</si>
  <si>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</si>
  <si>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</si>
  <si>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</si>
  <si>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</si>
  <si>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</si>
  <si>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</si>
  <si>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</si>
  <si>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</si>
  <si>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</si>
  <si>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</si>
  <si>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</si>
  <si>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</si>
  <si>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</si>
  <si>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</si>
  <si>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</si>
  <si>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</si>
  <si>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</si>
  <si>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количество в группе   (чел.)</t>
  </si>
  <si>
    <t>посещаемость    сутки/год   (чел.)</t>
  </si>
  <si>
    <t>уникальных посетителей  (чел.)</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</si>
  <si>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</si>
  <si>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</si>
  <si>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</si>
  <si>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</si>
  <si>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</si>
  <si>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</si>
  <si>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</si>
  <si>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</si>
  <si>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</si>
  <si>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</si>
  <si>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</si>
  <si>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</si>
  <si>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</si>
  <si>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</si>
  <si>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</si>
  <si>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Место  проведения</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</si>
  <si>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</si>
  <si>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</si>
  <si>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</si>
  <si>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</si>
  <si>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</si>
  <si>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5.3. Участие в организации мероприятий других уровней (международный, Всероссийский, региональный, областной)</t>
  </si>
  <si>
    <t xml:space="preserve">∙ условно осужденные; </t>
  </si>
  <si>
    <t>Название    мероприятия</t>
  </si>
  <si>
    <t>Название   мероприятия</t>
  </si>
  <si>
    <r>
      <t>высшее</t>
    </r>
    <r>
      <rPr>
        <sz val="14"/>
        <color rgb="FFFF0000"/>
        <rFont val="Times New Roman"/>
        <family val="1"/>
        <charset val="204"/>
      </rPr>
      <t>, из них:</t>
    </r>
  </si>
  <si>
    <t>апрель-декабрь</t>
  </si>
  <si>
    <t>12-30 лет</t>
  </si>
  <si>
    <t>Место встречи - Актру</t>
  </si>
  <si>
    <t>Твоя вершина</t>
  </si>
  <si>
    <t>14-30 лет</t>
  </si>
  <si>
    <t>Русский хоккей</t>
  </si>
  <si>
    <t>январь-февраль</t>
  </si>
  <si>
    <t>Горизонталь</t>
  </si>
  <si>
    <t>18-30 лет</t>
  </si>
  <si>
    <t>Учебно-тренировочные сборы по альпинизму</t>
  </si>
  <si>
    <t>09-19.02</t>
  </si>
  <si>
    <t>Республика Северная Осетия-Алания, Кавказ, Кармадонское ущелье</t>
  </si>
  <si>
    <t>Учебно-тренировочные сборы по скайраннингу</t>
  </si>
  <si>
    <t>31.05.-12.06.</t>
  </si>
  <si>
    <t>Республика Алтай, аль-плагерь «Актру»</t>
  </si>
  <si>
    <t>18-35</t>
  </si>
  <si>
    <t>14-35</t>
  </si>
  <si>
    <t>Учебно-тренировочные сборы по альпи-низму с совершением восхождения на Эльбрус</t>
  </si>
  <si>
    <t>28.06.-11.07</t>
  </si>
  <si>
    <t>Республика Кабардино-Балкария, Кавказ</t>
  </si>
  <si>
    <t>Спортивные квалификационные сборы по альпинизму</t>
  </si>
  <si>
    <t>23.08.-06.09</t>
  </si>
  <si>
    <t>Крым, пос.Гурзуф</t>
  </si>
  <si>
    <t xml:space="preserve">Серия учебно-тренировочные сборы по альпинизму </t>
  </si>
  <si>
    <t>28.12.2019-09.01.2020
12-22.03
06-19.08
28.08-17.09
29.10-11.11</t>
  </si>
  <si>
    <t>Городская патриотическая акция «Память»</t>
  </si>
  <si>
    <t>18-30</t>
  </si>
  <si>
    <t>ГПВ</t>
  </si>
  <si>
    <t>Бессмертный полк на высоте Совершение восхождения на вершину Юбилейная в формате «Бессмертный полк»</t>
  </si>
  <si>
    <t>Орбита -Память 7.5 
Квест игра, с элементами ориентирования посвященная празднованию 75 годовщине Победы в ВОВ</t>
  </si>
  <si>
    <t>Исторический квест, посвященный 80- летию Цен-трального района</t>
  </si>
  <si>
    <t>АЖП</t>
  </si>
  <si>
    <t>Фрунзе 57А, скалодром</t>
  </si>
  <si>
    <t>Беседа на тему Профилактики ВИЧ , Наркомании, правонарушений и гармонизация межнациональных отношений</t>
  </si>
  <si>
    <t>Чаепитие, посвященное Дню Защитника Отечества</t>
  </si>
  <si>
    <t>Чаепитие, посвященное Международному женскому дню</t>
  </si>
  <si>
    <t>Онлайн!!!!!!</t>
  </si>
  <si>
    <t>Онлайн в Zoom</t>
  </si>
  <si>
    <t>Просмотр фильма 127 часов</t>
  </si>
  <si>
    <t>Археология вокруг нас</t>
  </si>
  <si>
    <t>сентябрь-декабрь</t>
  </si>
  <si>
    <t>01.01.2020-31.12.2020</t>
  </si>
  <si>
    <t>"Защитник Отчечества"</t>
  </si>
  <si>
    <t>"Русь Изначальная"</t>
  </si>
  <si>
    <t>"Дружина "Витязь"</t>
  </si>
  <si>
    <t>"Весточка из прошлого"</t>
  </si>
  <si>
    <t>"Молодежь 21 века"</t>
  </si>
  <si>
    <t>Современный рыцарь</t>
  </si>
  <si>
    <t>"Времена истории"</t>
  </si>
  <si>
    <t>"Северный Берег"</t>
  </si>
  <si>
    <t>"Городские ориентиры"</t>
  </si>
  <si>
    <t>"Шаг на встречу"</t>
  </si>
  <si>
    <t>"Сквозь века"</t>
  </si>
  <si>
    <t>"Сердце каждому"</t>
  </si>
  <si>
    <t>14-30</t>
  </si>
  <si>
    <t>14-25</t>
  </si>
  <si>
    <t>«Вахта Памяти Центрального  и Железнодорожного районов»</t>
  </si>
  <si>
    <t>«Вахта Памяти Советского района»</t>
  </si>
  <si>
    <t>«Дружина «Дельфин»</t>
  </si>
  <si>
    <t>Сетевой проект «Городская Вахта памяти»</t>
  </si>
  <si>
    <t>«ПумБиКО»</t>
  </si>
  <si>
    <t>«Паруса»</t>
  </si>
  <si>
    <t>Заельцовское кладбище</t>
  </si>
  <si>
    <t>Участие в онлайн-викторине, посвященной 75-летию Победы в Великой Отечественной войне "Солнечная регата 2020"</t>
  </si>
  <si>
    <t xml:space="preserve">Акция по сбору макулатуры </t>
  </si>
  <si>
    <t>в течение года</t>
  </si>
  <si>
    <t>МКУ Центр "Витязь"</t>
  </si>
  <si>
    <t>Социально значимую акцию "Добрые крышечки". Сортировка по цветам</t>
  </si>
  <si>
    <t>Участие в онлайн-викторине, в рамках Областных онлайн-соревнований по многоборью, посвященных памяти Героя Советского Союза Бакурова Дмитрия Алескеевича</t>
  </si>
  <si>
    <t>20.05.2020-22.05.2020</t>
  </si>
  <si>
    <t> «Окна Победы»</t>
  </si>
  <si>
    <t>онлайн</t>
  </si>
  <si>
    <t>Голубь мира</t>
  </si>
  <si>
    <t>День флага</t>
  </si>
  <si>
    <t>ул. Новоморская , набережная</t>
  </si>
  <si>
    <t>"Добро в россии"</t>
  </si>
  <si>
    <t>"Добро в россии"/Гимн России</t>
  </si>
  <si>
    <t xml:space="preserve">онлайн </t>
  </si>
  <si>
    <t>148/186</t>
  </si>
  <si>
    <t>Минута молчания</t>
  </si>
  <si>
    <t>Городская Вахта памяти</t>
  </si>
  <si>
    <t xml:space="preserve"> Вахта Памяти в Дени воинской Славы Росии </t>
  </si>
  <si>
    <t>ГВП</t>
  </si>
  <si>
    <t>Городская патриотическая акция</t>
  </si>
  <si>
    <t xml:space="preserve">Городской фестиваль </t>
  </si>
  <si>
    <t>6-ой  Фестиваль исторической реконструкции и боевого фехтования «Княжий двор»</t>
  </si>
  <si>
    <t>Районное</t>
  </si>
  <si>
    <t>Несение службы составом «Почетного Караула» у Бюста трижды Героя Советского Союза маршала авиации А.И. Покрышкина 2 февраля               23 февраля 22 июня 3декабря 5декабря</t>
  </si>
  <si>
    <t>15.08.2020-16.08.2020</t>
  </si>
  <si>
    <t>Лодочная база "Дельфин"</t>
  </si>
  <si>
    <t>22.06.2020-26.06.2020</t>
  </si>
  <si>
    <t>27.07.2020-29.07.2020</t>
  </si>
  <si>
    <t>29.07.2020-31.07.2020</t>
  </si>
  <si>
    <t>18.07.2020-19.07.2020</t>
  </si>
  <si>
    <t>Взоне особого внимания</t>
  </si>
  <si>
    <t>5-11. 10.2020 16-18.10.2020</t>
  </si>
  <si>
    <t>Центр Витязь , отдел Дельфин</t>
  </si>
  <si>
    <t xml:space="preserve">Гринда  1 место 6 чел, 2 место 1 чел, 3 место 16 чел. пехота Дельфин 1 место 6чел, 3 место 5чел. </t>
  </si>
  <si>
    <t>Профильная смена РДВ МП «Гринда»</t>
  </si>
  <si>
    <t>Профильная смена отдельной роты морской пехоты «Дельфин»</t>
  </si>
  <si>
    <t>Профильная смена для детей инвалидов проект «Сердце каждому»</t>
  </si>
  <si>
    <t>Профильная смена «Викинги»</t>
  </si>
  <si>
    <t>Профильная смена «Свистать всех наверх!»</t>
  </si>
  <si>
    <t>Профильная смена «Пираты»</t>
  </si>
  <si>
    <t>28.08.2020-29.08.2020</t>
  </si>
  <si>
    <t>10.08.2020-12.08.2020</t>
  </si>
  <si>
    <t>12.08.2020-14.08.2020</t>
  </si>
  <si>
    <t>Городская патриотическая акция «Встреча знамени Победы».</t>
  </si>
  <si>
    <t>Открытый турнир по историческому средневековому бою «Вызов-2020».</t>
  </si>
  <si>
    <t>Военно-спортивный фестиваль «В зоне особого внимания».</t>
  </si>
  <si>
    <t>Цикл встреч посвященных  31-ой годовщине вывода войск из Афганистана</t>
  </si>
  <si>
    <t>Районные военно-патриотические соревнования «Славные сыны Отечества»</t>
  </si>
  <si>
    <t>«Вахта памяти»  в Советском районе</t>
  </si>
  <si>
    <t xml:space="preserve">Торжественное возложение к цветов к памятным доскам Центрального района курсантами Трудовых отрядов  </t>
  </si>
  <si>
    <t xml:space="preserve">Организация торжественного шествия «Бессмертный полк» в Советском районе </t>
  </si>
  <si>
    <t xml:space="preserve">Несение Почетного караула на Монументе воинам сибирякам в Железнодорожном районе </t>
  </si>
  <si>
    <t xml:space="preserve">День Призывника </t>
  </si>
  <si>
    <t>Районное мероприятие, посвященное Дню города (организация интерактивной площадки по стрельбе из пневматического оружия) Стадион «НЭМЗ – ТАЙРА»</t>
  </si>
  <si>
    <t>Городская патриатическая акция</t>
  </si>
  <si>
    <t>День Победы  на площадке «Роял Парка»
Организация интерактивных площадок</t>
  </si>
  <si>
    <t>ТЖС</t>
  </si>
  <si>
    <t>Городская акция «Триколор- Наш символ», посвященная дню Российского флага</t>
  </si>
  <si>
    <t xml:space="preserve">Однодневный летний выезд «Твой старт» </t>
  </si>
  <si>
    <t xml:space="preserve">Фрунзе 57А, </t>
  </si>
  <si>
    <t>Участие в Городской патриотической акции «Память»</t>
  </si>
  <si>
    <t xml:space="preserve">Заельцовское кладбище, </t>
  </si>
  <si>
    <t>Республика Алтай</t>
  </si>
  <si>
    <t>Участие клубов "Гринда", "Дельфин" в городском патриотическом фестивале "В Единстве сила"</t>
  </si>
  <si>
    <t>январь</t>
  </si>
  <si>
    <t>Социально значимая акция «СНЕГОБОРЦЫ-2020»</t>
  </si>
  <si>
    <t>март</t>
  </si>
  <si>
    <t xml:space="preserve">ВК </t>
  </si>
  <si>
    <t>"Гимн России"</t>
  </si>
  <si>
    <t>"Минута молчания"</t>
  </si>
  <si>
    <t>"День флага"</t>
  </si>
  <si>
    <t>"Голубь мира"</t>
  </si>
  <si>
    <t> "Окна Победы"</t>
  </si>
  <si>
    <t>И.о.директора</t>
  </si>
  <si>
    <t>военно-патриотического воспитания "Витязь"</t>
  </si>
  <si>
    <t xml:space="preserve">МКУ "Центр гражданского и </t>
  </si>
  <si>
    <t>Г.В. Бестужева</t>
  </si>
  <si>
    <t>Степанова Виктория Анатольевна</t>
  </si>
  <si>
    <t>муниципальное образование город Новосибирск в лице департамента культуры, спорта и молодежной политики мэрии города Новосибирска</t>
  </si>
  <si>
    <t>1) отдел «военно – патриотический центр «Зенит» (сокращенное наименование ВПЦ «Зенит»), расположенного по адресу: 630007, город Новосибирск, улица Спартака, 8/6 и в том числе по адресу город Новосибирск, улица Фабричная, 2                                                  2)  отдел «центр юных моряков «Дельфин» (сокращенное название ЦЮМ «Дельфин») - 630083, г. Новосибирск, ул. Приморская, 23/1. И в том числе лодочная база, расположенная по адресу: г. Новосибирск, ул. Русская, 48а</t>
  </si>
  <si>
    <t>630112 г. Новосибирск, ул. Фрунзе, д. 57а, e-mail: vitiaz-nsk@list.ru, тел.: (383) 223-99-63, https://xn--d1ancibu7d.xn--p1ai/organization/molodezhnye-tsentry/vityaz/</t>
  </si>
  <si>
    <t>МКУ "Центр гражданского и военно-патриотического воспитания "Витязь" города Новосибирска</t>
  </si>
  <si>
    <t>https://xn--d1ancibu7d.xn--p1ai/organization/molodezhnye-tsentry/vityaz/</t>
  </si>
  <si>
    <t>«Молодёжь 21 века» 186 человек;
«Данко» 94 человек; 
«Стальной кулак»  506 человек;
«3-ий гусарский» 305 человека;
«Штурм» 1427 человек;
«Альпинист»  102 человек;
«Гарда» 808 человек;
НД «Витязь» 39 человек;
«Макарена» 3315 человек;
«Княжий двор» 3068 человек; "Паутина игры" 463 человека; "Инь-Янь" 67 человек; "Морская пехота "Дельфин" 443 человека; "Рыцари НГТУ" 1326 человек;</t>
  </si>
  <si>
    <t>https://www.facebook.com/vitiaznsk</t>
  </si>
  <si>
    <t>https://www.youtube.com/channel/UCawySfp9hhzH5x7DRS7xNNg</t>
  </si>
  <si>
    <t>663 просмотра</t>
  </si>
  <si>
    <t>Открытый городской фестиваль "Будь душою крепче стали!", посвященный 75 годовщине Победы в Великой Отечественной войне</t>
  </si>
  <si>
    <t>МБУ МЦ «Патриот», ул. Фадеева, 24/1</t>
  </si>
  <si>
    <t>Команда "Дельфин" "Центр юных моряков Дельфин" - 2 место в номинации "Бой на бревне".</t>
  </si>
  <si>
    <t>Соревнования среди городских Народных дружин города Новосибирска, посвященных памяти дружинника ОКОД-НЭТИ Н. Халимова в 2020 году</t>
  </si>
  <si>
    <t>Коллектив ООПН Народная дружина "Витязь" - 1 место в общекомандном зачете, Насуппа Владимир Андреевич - 1 место в личном первенстве номинации "Знание правовой базы НД", Миткинова Эржена Александровна - 2 место в личном первенстве в номинации "Знание теории доврачебной помощи".</t>
  </si>
  <si>
    <t xml:space="preserve">Региональные </t>
  </si>
  <si>
    <t>Фестиваль народного творчества "Светлый праздник"</t>
  </si>
  <si>
    <t>Красный проспект, 50</t>
  </si>
  <si>
    <t xml:space="preserve">Диплом 1 степени - Петрова Ирина, Максимова Светлана в номинации "Искусство начинается с тебя", направление "Декоративно-прикладное творчество"; </t>
  </si>
  <si>
    <t>Фестиваль "Княжий Двор"</t>
  </si>
  <si>
    <t>29-30.08.20</t>
  </si>
  <si>
    <t>МКУ Центр "Витязь", Фрунзе, 57а</t>
  </si>
  <si>
    <t>Первенство Сибирского федерального округа по современному мечевому бою</t>
  </si>
  <si>
    <t>ул. Немировича-Данченко, 136,</t>
  </si>
  <si>
    <t xml:space="preserve">Сухонесова Элина - 2 место, Елишкин Егор - 2 место, </t>
  </si>
  <si>
    <t>Фестиваль военно-исторического движения "Рекон"</t>
  </si>
  <si>
    <t>14-15.03.20</t>
  </si>
  <si>
    <t>Первенство НСО по спортивному туризму на комбинированных дистанциях "Осенний полумарафон - 2020"</t>
  </si>
  <si>
    <t xml:space="preserve">2 место </t>
  </si>
  <si>
    <t>06-09.08.2020</t>
  </si>
  <si>
    <t>ул. Русская, 48А</t>
  </si>
  <si>
    <t>2-3 места.</t>
  </si>
  <si>
    <t>Фестиваль исторической реконструкции "Сквозь пелену веков"</t>
  </si>
  <si>
    <t>Открытый турнир по историческому средневековому бою "Вызов-2020"</t>
  </si>
  <si>
    <t>04-05.04.2020</t>
  </si>
  <si>
    <t>г. Новосибирск, ул. Гаранина 2</t>
  </si>
  <si>
    <t xml:space="preserve">Егор Кондратенко КИР "Бер" - 3 место, Егор Кондратенко - 3 место в номинации "Щит копье", </t>
  </si>
  <si>
    <t>АНОДПО "Академия Образования "Атон"</t>
  </si>
  <si>
    <t>ФГОУВО "Новосибирский государственный технический университет"</t>
  </si>
  <si>
    <t>АНОДПО "Учебный центр СКБ Контур"</t>
  </si>
  <si>
    <t xml:space="preserve">Первенство НСО по современному мечевому бою </t>
  </si>
  <si>
    <t>1 место командный зачет, 2 место - дети 10-11 лет, 1 место - дети 12-13 лет, 2 место дети 14-15 лет,  1 место дети 16-17 лет, 
2 место дети 16-17 лет, 3 место дети 16-17 лет, 1 место женщины</t>
  </si>
  <si>
    <t>Турнир по дуэльным номинациям ИСБ России "Сибирский плацдарм"</t>
  </si>
  <si>
    <t>ул. Депутатская, 46</t>
  </si>
  <si>
    <t xml:space="preserve">3 место двуры мужчины 
1 место девушки щит меч 
3 место девушки щит меч </t>
  </si>
  <si>
    <t xml:space="preserve">Чемпионат России по современному мечевому бою </t>
  </si>
  <si>
    <t>Москва</t>
  </si>
  <si>
    <t>Санкт-Петербург</t>
  </si>
  <si>
    <t>2 место девушки щит меч
3 место 5 на 5 10-11 лет
3 место 5 на 5 12-13 лет
3 место 5 на 5 14-15 лет
3 место 5 на 5 16-17 лет
3 место 5 на 5 шашка баклер 14-15 лет
3 место 5 на 5 шашка баклер 16-17 лет</t>
  </si>
  <si>
    <t>1 место 5 на 5 Маслаков</t>
  </si>
  <si>
    <t>1 место - Власов Дмитрий,  1 место 5 на 5 Маслаков, 1 место 12 на 12 Маслаков,
2 место 12 на 12 Епифанов Пальцев,
3 место НСК за сезон 19-20</t>
  </si>
  <si>
    <t>Фестиваль военно - исторической реконструкции « ЗАРАЙСКИЙ РАТНЫЙ СБОР Х»</t>
  </si>
  <si>
    <t>25-26.07.2020</t>
  </si>
  <si>
    <t>Зарайск</t>
  </si>
  <si>
    <t xml:space="preserve">Турнир по историческому средневековому бою Ural Fight (Уральская Битва) </t>
  </si>
  <si>
    <t>08-09.08.2020</t>
  </si>
  <si>
    <t>Свердловская область, Артёмовский район, пос. Кислянка, квартал Восточный, 4</t>
  </si>
  <si>
    <t>1 место - Анистратова Анастасия ;
3 место - Воскресенская Ульяна .</t>
  </si>
  <si>
    <t>Кубок "Донжона"</t>
  </si>
  <si>
    <t>1 место - Анистратова Анастасия 
2 место - Воскресенская Ульяна .</t>
  </si>
  <si>
    <t>"Польские Двойки"</t>
  </si>
  <si>
    <t>1 место - Команда НСК.</t>
  </si>
  <si>
    <t>Гран-При по современному мечевому бою</t>
  </si>
  <si>
    <t>2 место- Балканжеев Виталий</t>
  </si>
  <si>
    <t>Марковский Юрий - 3 место в номинации "Полуторный меч", Номинация "Щит и меч" мужчины 
3 место - Маслаков 
Номинация "Щит и меч" женщины 
1 место - Анистратова 
2 место - Желонкина
Номинация "Меч и Баклер" 
1 место - Маслаков 
Номинация "Полуторный меч"
1 место - Маслаков</t>
  </si>
  <si>
    <t>ЧОУДПО "Учебный центр технико-экономических знаний"</t>
  </si>
  <si>
    <t xml:space="preserve"> участие во Всероссийской акции "Блокадный хлеб" </t>
  </si>
  <si>
    <t>27.01.2020 29.01.2020</t>
  </si>
  <si>
    <t>МКУ Центр "Витязь" Фрунзе 57а</t>
  </si>
  <si>
    <t xml:space="preserve">мку центр " Витязь" отдел "Дельфин" ул. Приморская 23/1 </t>
  </si>
  <si>
    <t xml:space="preserve"> НГПУ Институт культуры и молодежной политики</t>
  </si>
  <si>
    <t>10.00-21.00</t>
  </si>
  <si>
    <t xml:space="preserve">ООО Кадровое агенство Миграционная биржа труда», диспетчер, Красный проспект, 220/5, офис 118
МУП «Новосибирский метрополитен», помощник уборщика территорий, ул. Серебренниковская, 34
ГЦПТ, исполнитель художественно-оформительских работ, ул. 1905 года, 12
ООО Кадровое агенство Миграционная биржа труда», диспетчер, Красный проспект, 220/5, офис 118
ГЦПТ, исполнитель художественно-оформительских работ, ул. 1905 года, 12
ООО Кадровое агенство Миграционная биржа труда», диспетчер, Красный проспект, 220/5, офис 118
ГЦПТ, исполнитель художественно-оформительских работ, ул. 1905 года, 12
ООО Кадровое агенство Миграционная биржа труда», диспетчер, Красный проспект, 220/5, офис 118
ООО Кадровое агенство Миграционная биржа труда», диспетчер, Красный проспект, 220/5, офис 118
кафе «Перфетто», повар-пицмейкер
Батут, оператор батута
АО «НПО НИИИП-НЗиК», ул. Планетная,32
ООО Кадровое агенство Миграционная биржа труда», диспетчер, Красный проспект, 220/5, офис 118
ИП «Сухарева», повар
раздача листовок
ИП «Сухарева», повар
ДОЛ «Красная горка», помощник воспитателя 2 разряда
Компания «Астрал». Квест «Астрал»
ООО УК «Достойный сервис», курьер, ул. Т. Снежиной,49/1, корпус 1
цветочный салон
ИП «Сухарева», повар
АО «НПО НИИИП-НЗиК», ул. Планетная,32
ООО Кадровое агенство Миграционная биржа труда», диспетчер, Красный проспект, 220/5, офис 118
Автомойка, администратор, Хилокский переулок, 1/4
МУП «Новосибирский метрополитен», курьер, ул. Серебренниковская, 34
ООО Кадровое агенство Миграционная биржа труда», диспетчер, Красный проспект, 220/5, офис 118
ООО Кадровое агенство Миграционная биржа труда», диспетчер, Красный проспект, 220/5, офис 118
МУП «Новосибирский метрополитен», курьер, ул. Серебренниковская, 34
ООО «Новотелеком», менеджер телефонных продаж, ул. Семьи Шамшиных, 22,1, офис 309
Компания «Астрал», квест «Ганнибал»
ГБУК НСО НОЮБ, помощник библиотекаря, Красный проспект, 26
МУП «Новосибирский метрополитен», помощник уборщика территорий, ул. Серебренниковская, 34
ОАО «Ривьер Парк», отдел обслуживания, официант, ул. Добролюбова, 2
ГАПОУ НСО «НКПиИТ»
РАНХиГС, уборщик служебных помещений
«ИП Егоров», повар
ГКУ НСО «Соцтехсервис», уборщик территории, ул. Серебренниковская, 6
«ИП Коробко В. П.» Компания "Sokol coffee", "Та самая кафе, где рисуют портреты гостей на стаканчиках!", пр-кт К. Маркса, 25, художник
ООО Кадровое агенство Миграционная биржа труда», диспетчер, Красный проспект, 220/5, офис 118
«Wildberries», менеджер по работе с клиентами
ООО Кадровое агенство Миграционная биржа труда», диспетчер, Красный проспект, 220/5, офис 118
кафе «Перфетто», помощник повара
ИП «Сухарева», повар
</t>
  </si>
  <si>
    <t xml:space="preserve">Муниципальное казенное учреждение "Центр гражданского и военно-патриотического воспитания "Витязь" города Новосибирска ( 27.08.2019 ) </t>
  </si>
  <si>
    <t>ООО "Синар", ООО "Перфетто" 
 НИИ ЭП ,
МУП «Новосибирский метрополитен», курьер, ул. Серебренниковская, 34
МУП "Горводоканал"</t>
  </si>
  <si>
    <t xml:space="preserve">июнь-август </t>
  </si>
  <si>
    <t xml:space="preserve"> диспетчер,  уборщик территории,  помощник уборщика  территорий, расклейщик объявлений,рабочий зеленого хозяйствахозяйства помощник библиотекаря, помощник повара, комплектовщик (ученик)</t>
  </si>
  <si>
    <t>Отдел опеки и попечительства ЦО, Центр занятости населения ЦО, Дзержинского района, Октябрьского района, Кировского района, работодатели города Новосибирска</t>
  </si>
  <si>
    <t xml:space="preserve"> помощник повара,официант, сотрудник торгового зала, администратор</t>
  </si>
  <si>
    <t>работадатели города</t>
  </si>
  <si>
    <t>01.01.2020-24.01.2020</t>
  </si>
  <si>
    <t>01.01.2020-27.10.2020</t>
  </si>
  <si>
    <t>01.01.2020-13.09.2020</t>
  </si>
  <si>
    <t>01.01.2020-16.10.2020</t>
  </si>
  <si>
    <t xml:space="preserve">01.01.2020-07.09.2020 </t>
  </si>
  <si>
    <t>"Акватория"</t>
  </si>
  <si>
    <t>август-декабрь</t>
  </si>
  <si>
    <t>«Лаборатория бизнес-технологий»</t>
  </si>
  <si>
    <t>октябрь-декабрь</t>
  </si>
  <si>
    <t>Районная спартакиада «Тимбилдинг» среди молодежных коллективов и общественных организаций Советского района посвящен-ный дню физкультурника (Совместно с МБУ «Левобережье»)</t>
  </si>
  <si>
    <t>Аккаунт в социальной сети "Вконтакте" "Витязь", "Дельфин"</t>
  </si>
  <si>
    <t>https://vk.com/vitiaz_nsk https://vk.com/nsk_delphin</t>
  </si>
  <si>
    <t xml:space="preserve">Группы в социальной сети "Вконтакте": http://vk.com/club94355603 трудовой отряд «Молодёжь 21 века»; 
https://vk.com/club165802161 "Данко";
http://vk.com/steelnsk клуб «Стальной кулак»;
http://vk.com/club4386684 группа «Третий гусарский»; 
https://vk.com/club.sturm "Штурм";
http://vk.com/skalodrom_nsk клуб «Альпинист»;
http://vk.com/club60564184 Студия фехтования в Центре «Витязь»; 
https://vk.com/club161701291 "Народная Дружина "Витязь"; 
http://vk.com/club27365038 военно-историческая игра «Макарена»;
http://vk.com/knyazhiydvor фестиваль «Княжий двор»; https://vk.com/dungeons_and_dices Клуб «Словесного сюжетно-ролевого моделирования» ("Паутина игры"); https://vk.com/club_inyan_nsk Смешанные единоборства "Инь-Янь"; https://vk.com/mpdelfin "Морская пехота дельфин"; https://vk.com/smb_knights клуб по СМБ "Рыцари НГТУ"; </t>
  </si>
  <si>
    <t>https://www.instagram.com/vitiaz_nsk/ https://www.instagram.com/54nsk_delphin/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</si>
</sst>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sz val="14"/>
      <color rgb="FFFF0000"/>
      <name val="Times New Roman"/>
      <family val="1"/>
      <charset val="204"/>
    </font>
    <font>
      <sz val="11"/>
      <color rgb="FF222222"/>
      <name val="Arial"/>
      <family val="2"/>
      <charset val="204"/>
    </font>
  </fonts>
  <fills count="10">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4">
    <xf numFmtId="0" fontId="0" fillId="0"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398">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0" borderId="1" xfId="0" applyFont="1" applyBorder="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8" fillId="4" borderId="6" xfId="0" applyFont="1" applyFill="1" applyBorder="1" applyAlignment="1" applyProtection="1">
      <alignment vertical="top" wrapText="1"/>
      <protection hidden="1"/>
    </xf>
    <xf numFmtId="0" fontId="17"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19" fillId="0" borderId="0" xfId="0" applyFont="1" applyBorder="1" applyProtection="1">
      <protection hidden="1"/>
    </xf>
    <xf numFmtId="0" fontId="0" fillId="0" borderId="0" xfId="0" applyBorder="1" applyProtection="1">
      <protection hidden="1"/>
    </xf>
    <xf numFmtId="2" fontId="3" fillId="2" borderId="1" xfId="0" applyNumberFormat="1" applyFont="1" applyFill="1" applyBorder="1" applyAlignment="1" applyProtection="1">
      <alignment horizontal="center" vertical="top" wrapText="1"/>
      <protection hidden="1"/>
    </xf>
    <xf numFmtId="1" fontId="20"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1"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2" fillId="0" borderId="0" xfId="0" applyNumberFormat="1" applyFont="1" applyProtection="1">
      <protection hidden="1"/>
    </xf>
    <xf numFmtId="0" fontId="21" fillId="0" borderId="0" xfId="0" applyFont="1" applyProtection="1">
      <protection hidden="1"/>
    </xf>
    <xf numFmtId="0" fontId="3" fillId="2" borderId="5"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24"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8" fillId="0" borderId="0" xfId="1" applyAlignment="1">
      <alignment horizontal="center" vertical="center"/>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10" fillId="0" borderId="1" xfId="0" applyFont="1" applyBorder="1"/>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10" fillId="8" borderId="13" xfId="0" applyFont="1" applyFill="1" applyBorder="1" applyAlignment="1">
      <alignment horizontal="center" vertical="center" wrapText="1"/>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lignment horizontal="center"/>
    </xf>
    <xf numFmtId="0" fontId="2" fillId="9" borderId="1"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8"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8"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3" fillId="8"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8" borderId="2"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1" xfId="0" applyFont="1" applyFill="1" applyBorder="1" applyAlignment="1">
      <alignment horizontal="center" vertical="center" wrapText="1"/>
    </xf>
    <xf numFmtId="0" fontId="10" fillId="0" borderId="1" xfId="0" applyFont="1" applyBorder="1" applyAlignment="1">
      <alignment horizontal="left" vertical="top" wrapText="1"/>
    </xf>
    <xf numFmtId="14" fontId="10" fillId="0" borderId="1" xfId="0" applyNumberFormat="1" applyFont="1" applyBorder="1" applyAlignment="1">
      <alignment horizontal="left" vertical="top"/>
    </xf>
    <xf numFmtId="0" fontId="10" fillId="0" borderId="1" xfId="0" applyFont="1" applyBorder="1" applyAlignment="1">
      <alignment horizontal="left"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0" fontId="2" fillId="2" borderId="5" xfId="0" applyFont="1" applyFill="1" applyBorder="1" applyAlignment="1" applyProtection="1">
      <alignment horizontal="center" vertical="top" wrapText="1"/>
      <protection locked="0"/>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2" borderId="1" xfId="0" applyFont="1" applyFill="1" applyBorder="1" applyAlignment="1">
      <alignment horizontal="left" vertical="top" wrapText="1"/>
    </xf>
    <xf numFmtId="17" fontId="10" fillId="0" borderId="1" xfId="0" applyNumberFormat="1" applyFont="1" applyBorder="1" applyAlignment="1">
      <alignment horizontal="left" vertical="top" wrapText="1"/>
    </xf>
    <xf numFmtId="0" fontId="2" fillId="9" borderId="5" xfId="0" applyFont="1" applyFill="1" applyBorder="1" applyAlignment="1" applyProtection="1">
      <alignment horizontal="center" vertical="top" wrapText="1"/>
      <protection locked="0"/>
    </xf>
    <xf numFmtId="0" fontId="2" fillId="8" borderId="8" xfId="0" applyFont="1" applyFill="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8" borderId="11" xfId="0" applyFont="1" applyFill="1" applyBorder="1" applyAlignment="1" applyProtection="1">
      <alignment horizontal="center" vertical="top" wrapText="1"/>
      <protection locked="0"/>
    </xf>
    <xf numFmtId="14" fontId="10" fillId="0" borderId="1" xfId="0" applyNumberFormat="1" applyFont="1" applyBorder="1" applyAlignment="1">
      <alignmen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10" fillId="0" borderId="1" xfId="0" applyFont="1" applyBorder="1" applyAlignment="1">
      <alignment vertical="top"/>
    </xf>
    <xf numFmtId="14"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14" fontId="10" fillId="0" borderId="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26" fillId="0" borderId="1" xfId="0" applyFont="1" applyBorder="1" applyAlignment="1">
      <alignment horizontal="center" vertical="top" wrapText="1"/>
    </xf>
    <xf numFmtId="0" fontId="25" fillId="0" borderId="1" xfId="0" applyFont="1" applyBorder="1" applyAlignment="1">
      <alignment vertical="top" wrapText="1"/>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wrapText="1"/>
    </xf>
    <xf numFmtId="0" fontId="10" fillId="8" borderId="2" xfId="0" applyFont="1" applyFill="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pplyProtection="1">
      <alignment horizontal="center" vertical="top" wrapText="1"/>
      <protection locked="0"/>
    </xf>
    <xf numFmtId="0" fontId="10" fillId="8" borderId="1"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2" fillId="0" borderId="5" xfId="0" applyFont="1" applyBorder="1" applyAlignment="1" applyProtection="1">
      <alignment horizontal="center" vertical="top" wrapText="1"/>
    </xf>
    <xf numFmtId="3" fontId="2" fillId="0" borderId="5"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28" fillId="0" borderId="0" xfId="1"/>
    <xf numFmtId="0" fontId="27" fillId="0" borderId="1" xfId="0" applyFont="1" applyBorder="1" applyAlignment="1">
      <alignment horizontal="center" vertical="top"/>
    </xf>
    <xf numFmtId="0" fontId="2" fillId="0" borderId="16" xfId="0" applyFont="1" applyFill="1" applyBorder="1" applyAlignment="1">
      <alignment vertical="top" wrapText="1"/>
    </xf>
    <xf numFmtId="0" fontId="2" fillId="0" borderId="17" xfId="0" applyFont="1" applyBorder="1"/>
    <xf numFmtId="0" fontId="2" fillId="0" borderId="18" xfId="0" applyFont="1" applyBorder="1"/>
    <xf numFmtId="0" fontId="2" fillId="0" borderId="19"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25" xfId="0" applyFont="1" applyBorder="1" applyAlignment="1">
      <alignment vertical="top" wrapText="1"/>
    </xf>
    <xf numFmtId="0" fontId="2" fillId="0" borderId="26" xfId="0" applyFont="1" applyBorder="1"/>
    <xf numFmtId="0" fontId="2" fillId="0" borderId="27" xfId="0" applyFont="1" applyBorder="1"/>
    <xf numFmtId="0" fontId="2" fillId="0" borderId="28" xfId="0" applyFont="1" applyBorder="1" applyAlignment="1">
      <alignment horizontal="left" vertical="top" wrapText="1"/>
    </xf>
    <xf numFmtId="0" fontId="3" fillId="0" borderId="15" xfId="0" applyFont="1" applyBorder="1" applyAlignment="1">
      <alignment horizontal="center" vertical="top"/>
    </xf>
    <xf numFmtId="0" fontId="3" fillId="0" borderId="20" xfId="0" applyFont="1" applyBorder="1" applyAlignment="1">
      <alignment horizontal="center" vertical="top"/>
    </xf>
    <xf numFmtId="0" fontId="3" fillId="0" borderId="22" xfId="0" applyFont="1" applyBorder="1" applyAlignment="1">
      <alignment horizontal="center" vertical="top"/>
    </xf>
    <xf numFmtId="0" fontId="3" fillId="0" borderId="24" xfId="0" applyFont="1" applyBorder="1" applyAlignment="1">
      <alignment horizontal="center" vertical="top"/>
    </xf>
    <xf numFmtId="0" fontId="2" fillId="2" borderId="11" xfId="0" applyFont="1" applyFill="1" applyBorder="1" applyAlignment="1" applyProtection="1">
      <alignment horizontal="center" vertical="top" wrapText="1"/>
      <protection locked="0"/>
    </xf>
    <xf numFmtId="0" fontId="3" fillId="8" borderId="1" xfId="0" applyNumberFormat="1" applyFont="1" applyFill="1" applyBorder="1" applyAlignment="1">
      <alignment horizontal="center"/>
    </xf>
    <xf numFmtId="0" fontId="3" fillId="9" borderId="1" xfId="0" applyFont="1" applyFill="1" applyBorder="1" applyAlignment="1" applyProtection="1">
      <alignment horizontal="center" vertical="top" wrapText="1"/>
      <protection locked="0"/>
    </xf>
    <xf numFmtId="0" fontId="3" fillId="8" borderId="1" xfId="0" applyFont="1" applyFill="1" applyBorder="1" applyAlignment="1">
      <alignment horizontal="center" wrapText="1"/>
    </xf>
    <xf numFmtId="0" fontId="27" fillId="8" borderId="1" xfId="0" applyFont="1" applyFill="1" applyBorder="1" applyAlignment="1">
      <alignment horizontal="center" vertical="top"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3" fillId="2" borderId="1" xfId="0" applyFont="1" applyFill="1" applyBorder="1" applyAlignment="1" applyProtection="1">
      <alignment vertical="top" wrapText="1"/>
      <protection hidden="1"/>
    </xf>
    <xf numFmtId="0" fontId="17" fillId="2" borderId="1"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center" vertical="top" wrapText="1"/>
      <protection locked="0"/>
    </xf>
    <xf numFmtId="0" fontId="2" fillId="0" borderId="14" xfId="0" applyNumberFormat="1" applyFont="1" applyBorder="1" applyAlignment="1" applyProtection="1">
      <alignment horizontal="center" vertical="top" wrapText="1"/>
      <protection locked="0"/>
    </xf>
    <xf numFmtId="0" fontId="2" fillId="0" borderId="0" xfId="0" applyFont="1" applyFill="1" applyBorder="1"/>
    <xf numFmtId="0" fontId="2" fillId="0" borderId="0" xfId="0" applyNumberFormat="1" applyFont="1" applyFill="1" applyBorder="1" applyAlignment="1" applyProtection="1">
      <alignment horizontal="center" vertical="top" wrapText="1"/>
      <protection locked="0"/>
    </xf>
    <xf numFmtId="0" fontId="0" fillId="0" borderId="0" xfId="0" applyFill="1" applyBorder="1"/>
    <xf numFmtId="0" fontId="3"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protection locked="0"/>
    </xf>
    <xf numFmtId="0" fontId="0" fillId="0" borderId="0" xfId="0" applyFill="1"/>
    <xf numFmtId="0" fontId="3" fillId="0" borderId="0" xfId="0" applyFont="1" applyFill="1"/>
    <xf numFmtId="0" fontId="2" fillId="0" borderId="0" xfId="0" applyFont="1" applyFill="1"/>
    <xf numFmtId="0" fontId="27" fillId="8" borderId="13" xfId="0" applyFont="1" applyFill="1" applyBorder="1" applyAlignment="1" applyProtection="1">
      <alignment horizontal="center" vertical="center" wrapText="1"/>
      <protection hidden="1"/>
    </xf>
    <xf numFmtId="0" fontId="27" fillId="8" borderId="1" xfId="0" applyFont="1" applyFill="1" applyBorder="1" applyAlignment="1" applyProtection="1">
      <alignment horizontal="center" vertical="center" wrapText="1"/>
      <protection hidden="1"/>
    </xf>
    <xf numFmtId="0" fontId="27" fillId="8" borderId="1" xfId="0" applyFont="1" applyFill="1" applyBorder="1" applyAlignment="1" applyProtection="1">
      <alignment horizontal="center" vertical="top" wrapText="1"/>
      <protection hidden="1"/>
    </xf>
    <xf numFmtId="0" fontId="3" fillId="7" borderId="1" xfId="0" applyFont="1" applyFill="1" applyBorder="1" applyAlignment="1" applyProtection="1">
      <alignment horizontal="center" vertical="top" wrapText="1"/>
      <protection hidden="1"/>
    </xf>
    <xf numFmtId="0" fontId="3" fillId="7" borderId="1" xfId="0" applyFont="1" applyFill="1" applyBorder="1" applyAlignment="1" applyProtection="1">
      <alignment horizontal="center" vertical="top" wrapText="1"/>
    </xf>
    <xf numFmtId="0" fontId="2" fillId="7" borderId="1" xfId="0" applyFont="1" applyFill="1" applyBorder="1" applyAlignment="1" applyProtection="1">
      <alignment horizontal="center" vertical="top" wrapText="1"/>
      <protection hidden="1"/>
    </xf>
    <xf numFmtId="0" fontId="2" fillId="7" borderId="1" xfId="0" applyNumberFormat="1" applyFont="1" applyFill="1" applyBorder="1" applyAlignment="1" applyProtection="1">
      <alignment horizontal="center" vertical="top" wrapText="1"/>
      <protection hidden="1"/>
    </xf>
    <xf numFmtId="0" fontId="0" fillId="0" borderId="29" xfId="0" applyBorder="1" applyProtection="1">
      <protection hidden="1"/>
    </xf>
    <xf numFmtId="0" fontId="0" fillId="0" borderId="30" xfId="0" applyBorder="1" applyProtection="1">
      <protection hidden="1"/>
    </xf>
    <xf numFmtId="0" fontId="10" fillId="0" borderId="29" xfId="0" applyFont="1" applyBorder="1" applyAlignment="1" applyProtection="1">
      <alignment vertical="center"/>
      <protection hidden="1"/>
    </xf>
    <xf numFmtId="0" fontId="24" fillId="0" borderId="29" xfId="0" applyFont="1" applyBorder="1" applyAlignment="1" applyProtection="1">
      <alignment horizontal="center" vertical="top"/>
      <protection hidden="1"/>
    </xf>
    <xf numFmtId="0" fontId="3" fillId="0" borderId="0" xfId="0" applyFont="1" applyBorder="1" applyAlignment="1" applyProtection="1">
      <alignment horizontal="right"/>
      <protection hidden="1"/>
    </xf>
    <xf numFmtId="0" fontId="0" fillId="0" borderId="11" xfId="0" applyBorder="1" applyProtection="1">
      <protection hidden="1"/>
    </xf>
    <xf numFmtId="0" fontId="0" fillId="0" borderId="4" xfId="0" applyBorder="1" applyProtection="1">
      <protection hidden="1"/>
    </xf>
    <xf numFmtId="0" fontId="0" fillId="0" borderId="12" xfId="0" applyBorder="1" applyProtection="1">
      <protection hidden="1"/>
    </xf>
    <xf numFmtId="0" fontId="3" fillId="8" borderId="1" xfId="0" applyFont="1" applyFill="1" applyBorder="1" applyAlignment="1">
      <alignment horizontal="left" vertical="top" wrapText="1"/>
    </xf>
    <xf numFmtId="0" fontId="3" fillId="8" borderId="1" xfId="0" applyFont="1" applyFill="1" applyBorder="1" applyAlignment="1">
      <alignment horizontal="left" vertical="center" wrapText="1"/>
    </xf>
    <xf numFmtId="0" fontId="3" fillId="0" borderId="0" xfId="0" applyFont="1" applyFill="1" applyBorder="1" applyAlignment="1" applyProtection="1">
      <alignment horizontal="center" vertical="top" wrapText="1"/>
      <protection locked="0"/>
    </xf>
    <xf numFmtId="0" fontId="2" fillId="3" borderId="1" xfId="0" applyFont="1" applyFill="1" applyBorder="1" applyProtection="1">
      <protection hidden="1"/>
    </xf>
    <xf numFmtId="2" fontId="3" fillId="0" borderId="0" xfId="0" applyNumberFormat="1" applyFont="1" applyFill="1" applyBorder="1" applyAlignment="1" applyProtection="1">
      <alignment horizontal="center" vertical="top" wrapText="1"/>
      <protection hidden="1"/>
    </xf>
    <xf numFmtId="17" fontId="2" fillId="0" borderId="1" xfId="0" applyNumberFormat="1" applyFont="1" applyBorder="1" applyAlignment="1" applyProtection="1">
      <alignment horizontal="center" vertical="top" wrapText="1"/>
      <protection locked="0"/>
    </xf>
    <xf numFmtId="17" fontId="2" fillId="0" borderId="3" xfId="0" applyNumberFormat="1" applyFont="1" applyBorder="1" applyAlignment="1" applyProtection="1">
      <alignment horizontal="center" vertical="top" wrapText="1"/>
      <protection locked="0"/>
    </xf>
    <xf numFmtId="14" fontId="10" fillId="0" borderId="1" xfId="0" applyNumberFormat="1" applyFont="1" applyBorder="1" applyAlignment="1">
      <alignment horizontal="center" vertical="center" wrapText="1"/>
    </xf>
    <xf numFmtId="0" fontId="5" fillId="0" borderId="1" xfId="0" applyFont="1" applyBorder="1" applyAlignment="1" applyProtection="1">
      <alignment horizontal="left" vertical="top" wrapText="1"/>
      <protection locked="0"/>
    </xf>
    <xf numFmtId="0" fontId="5" fillId="0" borderId="1" xfId="0" applyFont="1" applyBorder="1" applyAlignment="1">
      <alignment horizontal="left"/>
    </xf>
    <xf numFmtId="14" fontId="5" fillId="0" borderId="1" xfId="0" applyNumberFormat="1" applyFont="1" applyBorder="1" applyAlignment="1">
      <alignment horizontal="center"/>
    </xf>
    <xf numFmtId="14" fontId="5" fillId="0" borderId="1" xfId="0" applyNumberFormat="1" applyFont="1" applyBorder="1" applyAlignment="1" applyProtection="1">
      <alignment horizontal="center" vertical="top" wrapText="1"/>
      <protection locked="0"/>
    </xf>
    <xf numFmtId="14" fontId="2" fillId="0" borderId="1" xfId="0" applyNumberFormat="1" applyFont="1" applyBorder="1" applyAlignment="1" applyProtection="1">
      <alignment horizontal="center" vertical="top" wrapText="1"/>
      <protection locked="0"/>
    </xf>
    <xf numFmtId="0" fontId="5" fillId="0" borderId="0" xfId="0" applyFont="1"/>
    <xf numFmtId="0" fontId="10" fillId="0" borderId="0" xfId="0" applyFont="1" applyAlignment="1">
      <alignment horizontal="justify"/>
    </xf>
    <xf numFmtId="0" fontId="10" fillId="0" borderId="0" xfId="0" applyFont="1" applyAlignment="1">
      <alignment horizontal="justify" vertical="top"/>
    </xf>
    <xf numFmtId="0" fontId="10" fillId="0" borderId="0" xfId="0" applyFont="1" applyAlignment="1">
      <alignment horizontal="justify" vertical="top" wrapText="1"/>
    </xf>
    <xf numFmtId="0" fontId="10" fillId="0" borderId="3" xfId="0" applyFont="1" applyBorder="1" applyAlignment="1" applyProtection="1">
      <alignment horizontal="left" vertical="top" wrapText="1"/>
      <protection locked="0"/>
    </xf>
    <xf numFmtId="14" fontId="10" fillId="0" borderId="3" xfId="0" applyNumberFormat="1" applyFont="1" applyBorder="1" applyAlignment="1" applyProtection="1">
      <alignment horizontal="center" vertical="top" wrapText="1"/>
      <protection hidden="1"/>
    </xf>
    <xf numFmtId="14" fontId="10" fillId="0" borderId="1" xfId="0" applyNumberFormat="1" applyFont="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0" fontId="10" fillId="0" borderId="0" xfId="0" applyFont="1" applyBorder="1" applyAlignment="1">
      <alignment horizontal="left" vertical="top" wrapText="1"/>
    </xf>
    <xf numFmtId="0" fontId="28" fillId="0" borderId="1" xfId="1" applyBorder="1" applyAlignment="1" applyProtection="1">
      <alignment horizontal="center" vertical="top" wrapText="1"/>
      <protection locked="0"/>
    </xf>
    <xf numFmtId="0" fontId="10" fillId="0" borderId="0" xfId="0" applyFont="1" applyAlignment="1">
      <alignment vertical="top" wrapText="1"/>
    </xf>
    <xf numFmtId="0" fontId="10" fillId="8" borderId="1" xfId="0" applyFont="1" applyFill="1" applyBorder="1" applyAlignment="1">
      <alignment horizontal="left" vertical="top" wrapText="1"/>
    </xf>
    <xf numFmtId="14" fontId="10" fillId="8" borderId="1" xfId="0" applyNumberFormat="1" applyFont="1" applyFill="1" applyBorder="1" applyAlignment="1">
      <alignment horizontal="left" vertical="top" wrapText="1"/>
    </xf>
    <xf numFmtId="0" fontId="0" fillId="8" borderId="0" xfId="0" applyFill="1"/>
    <xf numFmtId="0" fontId="2" fillId="8" borderId="1" xfId="0" applyFont="1" applyFill="1" applyBorder="1" applyAlignment="1">
      <alignment horizontal="left" vertical="top" wrapText="1"/>
    </xf>
    <xf numFmtId="0" fontId="32" fillId="0" borderId="0" xfId="0" applyFont="1" applyAlignment="1">
      <alignment vertical="top" wrapText="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center" wrapText="1"/>
      <protection hidden="1"/>
    </xf>
    <xf numFmtId="0" fontId="11" fillId="0" borderId="5" xfId="0" applyFont="1" applyBorder="1" applyAlignment="1">
      <alignment vertical="top" wrapText="1"/>
    </xf>
    <xf numFmtId="0" fontId="11" fillId="0" borderId="0" xfId="0" applyFont="1"/>
    <xf numFmtId="0" fontId="2" fillId="0" borderId="14" xfId="0" applyFont="1" applyFill="1" applyBorder="1" applyAlignment="1" applyProtection="1">
      <alignment horizontal="center" vertical="top" wrapText="1"/>
      <protection locked="0"/>
    </xf>
    <xf numFmtId="0" fontId="2" fillId="0" borderId="29"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30" xfId="0" applyFont="1" applyBorder="1" applyAlignment="1" applyProtection="1">
      <alignment horizontal="center" vertical="top"/>
      <protection hidden="1"/>
    </xf>
    <xf numFmtId="0" fontId="24" fillId="0" borderId="9" xfId="0" applyFont="1" applyBorder="1" applyAlignment="1" applyProtection="1">
      <alignment horizontal="center"/>
      <protection hidden="1"/>
    </xf>
    <xf numFmtId="0" fontId="24" fillId="0" borderId="0" xfId="0" applyFont="1" applyBorder="1" applyAlignment="1" applyProtection="1">
      <alignment horizontal="center" vertical="top"/>
      <protection hidden="1"/>
    </xf>
    <xf numFmtId="0" fontId="16" fillId="0" borderId="8" xfId="0" applyFont="1" applyBorder="1" applyAlignment="1" applyProtection="1">
      <alignment horizontal="center" vertical="top"/>
      <protection hidden="1"/>
    </xf>
    <xf numFmtId="0" fontId="16" fillId="0" borderId="9" xfId="0" applyFont="1" applyBorder="1" applyAlignment="1" applyProtection="1">
      <alignment horizontal="center" vertical="top"/>
      <protection hidden="1"/>
    </xf>
    <xf numFmtId="0" fontId="16" fillId="0" borderId="10" xfId="0" applyFont="1" applyBorder="1" applyAlignment="1" applyProtection="1">
      <alignment horizontal="center" vertical="top"/>
      <protection hidden="1"/>
    </xf>
    <xf numFmtId="0" fontId="10" fillId="0" borderId="0" xfId="0" applyFont="1" applyBorder="1" applyAlignment="1" applyProtection="1">
      <alignment horizontal="left" vertical="top" wrapText="1"/>
      <protection hidden="1"/>
    </xf>
    <xf numFmtId="0" fontId="10" fillId="0" borderId="30" xfId="0" applyFont="1" applyBorder="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2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1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3" fillId="0" borderId="8"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29" xfId="0" applyFont="1" applyBorder="1" applyAlignment="1" applyProtection="1">
      <alignment horizontal="center" vertical="top"/>
      <protection hidden="1"/>
    </xf>
    <xf numFmtId="0" fontId="10" fillId="0" borderId="0" xfId="0" applyFont="1" applyBorder="1" applyAlignment="1" applyProtection="1">
      <alignment horizontal="center" vertical="top"/>
      <protection hidden="1"/>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10" fillId="0" borderId="11"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4" fillId="0" borderId="8" xfId="0" applyFont="1" applyBorder="1" applyAlignment="1" applyProtection="1">
      <alignment horizontal="center" vertical="top"/>
      <protection hidden="1"/>
    </xf>
    <xf numFmtId="0" fontId="24" fillId="0" borderId="9" xfId="0" applyFont="1" applyBorder="1" applyAlignment="1" applyProtection="1">
      <alignment horizontal="center" vertical="top"/>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12" fillId="0" borderId="1"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5"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0" borderId="4" xfId="0" applyFont="1" applyBorder="1" applyAlignment="1">
      <alignment horizontal="left"/>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17" fillId="4" borderId="5" xfId="0" applyFont="1" applyFill="1" applyBorder="1" applyAlignment="1" applyProtection="1">
      <alignment horizontal="center"/>
      <protection hidden="1"/>
    </xf>
    <xf numFmtId="0" fontId="17"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4" borderId="1" xfId="0" applyFont="1" applyFill="1" applyBorder="1" applyAlignment="1" applyProtection="1">
      <alignment horizontal="center" vertical="center" wrapText="1"/>
      <protection hidden="1"/>
    </xf>
    <xf numFmtId="0" fontId="10" fillId="0" borderId="1" xfId="0" applyNumberFormat="1" applyFont="1" applyBorder="1" applyAlignment="1">
      <alignment horizontal="left" vertical="top" wrapText="1"/>
    </xf>
    <xf numFmtId="0" fontId="2" fillId="0" borderId="2" xfId="0" applyFont="1" applyBorder="1" applyAlignment="1" applyProtection="1">
      <alignment horizontal="center" vertical="top" wrapText="1"/>
      <protection locked="0"/>
    </xf>
    <xf numFmtId="0" fontId="10" fillId="0" borderId="1" xfId="0" applyFont="1" applyBorder="1" applyAlignment="1">
      <alignment horizontal="justify" vertical="top"/>
    </xf>
  </cellXfs>
  <cellStyles count="4">
    <cellStyle name="Гиперссылка" xfId="1" builtinId="8"/>
    <cellStyle name="Гиперссылка 2" xfId="2"/>
    <cellStyle name="Гиперссылка 3" xfId="3"/>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66FFFF"/>
      <color rgb="FFFFFF99"/>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4\sharefolder\Users\&#1055;&#1080;&#1088;&#1072;&#1084;&#1080;&#1076;&#1072;\Downloads\&#1060;&#1086;&#1088;&#1084;&#1072;%20&#1057;&#1090;&#1072;&#1090;%20&#1086;&#1090;&#1095;&#1077;&#1090;&#1072;%20&#1059;&#1052;&#1055;%20&#1079;&#107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1"/>
      <sheetName val="Раздел 1.1"/>
      <sheetName val="Раздел 1.2"/>
      <sheetName val="Раздел 1.3"/>
      <sheetName val="Раздел 2"/>
      <sheetName val="Раздел 3"/>
      <sheetName val="Раздел 4"/>
      <sheetName val="Раздел 5"/>
      <sheetName val="Раздел 5.1"/>
      <sheetName val="Раздел 5.2"/>
      <sheetName val="Раздел 5.3"/>
      <sheetName val="Раздел 6"/>
      <sheetName val="Раздел 7"/>
      <sheetName val="Раздел 8.1"/>
      <sheetName val="Раздел 8.2"/>
      <sheetName val="Раздел 8.3"/>
      <sheetName val="Раздел 9"/>
      <sheetName val="Раздел 10.1"/>
      <sheetName val="Раздел 10.2"/>
      <sheetName val="Раздел 10.3"/>
      <sheetName val="Раздел 10.4"/>
    </sheetNames>
    <sheetDataSet>
      <sheetData sheetId="0" refreshError="1"/>
      <sheetData sheetId="1" refreshError="1"/>
      <sheetData sheetId="2" refreshError="1">
        <row r="16">
          <cell r="I16">
            <v>1540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facebook.com/vitiaznsk" TargetMode="External"/><Relationship Id="rId2" Type="http://schemas.openxmlformats.org/officeDocument/2006/relationships/hyperlink" Target="https://vk.com/vitiaz_nsk" TargetMode="External"/><Relationship Id="rId1" Type="http://schemas.openxmlformats.org/officeDocument/2006/relationships/hyperlink" Target="https://&#1090;&#1099;&#1084;&#1086;&#1083;&#1086;&#1076;.&#1088;&#1092;/organization/molodezhnye-tsentry/vityaz/" TargetMode="External"/><Relationship Id="rId6" Type="http://schemas.openxmlformats.org/officeDocument/2006/relationships/printerSettings" Target="../printerSettings/printerSettings14.bin"/><Relationship Id="rId5" Type="http://schemas.openxmlformats.org/officeDocument/2006/relationships/hyperlink" Target="https://www.youtube.com/channel/UCawySfp9hhzH5x7DRS7xNNg" TargetMode="External"/><Relationship Id="rId4" Type="http://schemas.openxmlformats.org/officeDocument/2006/relationships/hyperlink" Target="https://www.instagram.com/vitiaz_ns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view="pageBreakPreview" topLeftCell="A4" zoomScaleSheetLayoutView="100" workbookViewId="0">
      <selection activeCell="A11" sqref="A11:N11"/>
    </sheetView>
  </sheetViews>
  <sheetFormatPr defaultColWidth="9.140625" defaultRowHeight="15" x14ac:dyDescent="0.25"/>
  <cols>
    <col min="1" max="1" width="14.7109375" style="38" customWidth="1"/>
    <col min="2" max="2" width="9.140625" style="38"/>
    <col min="3" max="3" width="2.140625" style="38" customWidth="1"/>
    <col min="4" max="4" width="9.140625" style="38"/>
    <col min="5" max="5" width="10.140625" style="38" customWidth="1"/>
    <col min="6" max="7" width="9.140625" style="38"/>
    <col min="8" max="8" width="8.5703125" style="38" customWidth="1"/>
    <col min="9" max="9" width="9.140625" style="38"/>
    <col min="10" max="10" width="9.140625" style="38" customWidth="1"/>
    <col min="11" max="11" width="5.42578125" style="38" customWidth="1"/>
    <col min="12" max="12" width="15.7109375" style="38" customWidth="1"/>
    <col min="13" max="13" width="9.140625" style="38"/>
    <col min="14" max="14" width="15.7109375" style="38" customWidth="1"/>
    <col min="15" max="16384" width="9.140625" style="38"/>
  </cols>
  <sheetData>
    <row r="1" spans="1:14" ht="20.25" x14ac:dyDescent="0.25">
      <c r="A1" s="315" t="s">
        <v>204</v>
      </c>
      <c r="B1" s="316"/>
      <c r="C1" s="316"/>
      <c r="D1" s="316"/>
      <c r="E1" s="316"/>
      <c r="F1" s="316"/>
      <c r="G1" s="316"/>
      <c r="H1" s="316"/>
      <c r="I1" s="316"/>
      <c r="J1" s="316"/>
      <c r="K1" s="316"/>
      <c r="L1" s="316"/>
      <c r="M1" s="316"/>
      <c r="N1" s="317"/>
    </row>
    <row r="2" spans="1:14" ht="38.25" customHeight="1" x14ac:dyDescent="0.25">
      <c r="A2" s="268"/>
      <c r="B2" s="93"/>
      <c r="C2" s="93"/>
      <c r="D2" s="93"/>
      <c r="E2" s="93"/>
      <c r="F2" s="93"/>
      <c r="G2" s="93"/>
      <c r="H2" s="93"/>
      <c r="I2" s="93"/>
      <c r="J2" s="93"/>
      <c r="K2" s="93"/>
      <c r="L2" s="93"/>
      <c r="M2" s="93"/>
      <c r="N2" s="269"/>
    </row>
    <row r="3" spans="1:14" ht="19.5" customHeight="1" x14ac:dyDescent="0.25">
      <c r="A3" s="332" t="s">
        <v>216</v>
      </c>
      <c r="B3" s="333"/>
      <c r="C3" s="333"/>
      <c r="D3" s="333"/>
      <c r="E3" s="333"/>
      <c r="F3" s="93"/>
      <c r="G3" s="93"/>
      <c r="H3" s="93"/>
      <c r="I3" s="93"/>
      <c r="J3" s="93"/>
      <c r="K3" s="93"/>
      <c r="L3" s="318"/>
      <c r="M3" s="318"/>
      <c r="N3" s="319"/>
    </row>
    <row r="4" spans="1:14" ht="15.75" x14ac:dyDescent="0.25">
      <c r="A4" s="270" t="s">
        <v>408</v>
      </c>
      <c r="B4" s="331" t="s">
        <v>410</v>
      </c>
      <c r="C4" s="331"/>
      <c r="D4" s="331"/>
      <c r="E4" s="331"/>
      <c r="F4" s="93"/>
      <c r="G4" s="93"/>
      <c r="H4" s="93"/>
      <c r="I4" s="93"/>
      <c r="J4" s="93"/>
      <c r="K4" s="93"/>
      <c r="L4" s="93"/>
      <c r="M4" s="93"/>
      <c r="N4" s="269"/>
    </row>
    <row r="5" spans="1:14" ht="21.75" customHeight="1" x14ac:dyDescent="0.25">
      <c r="A5" s="336" t="s">
        <v>409</v>
      </c>
      <c r="B5" s="331"/>
      <c r="C5" s="331"/>
      <c r="D5" s="331"/>
      <c r="E5" s="331"/>
      <c r="F5" s="93"/>
      <c r="G5" s="93"/>
      <c r="H5" s="93"/>
      <c r="I5" s="93"/>
      <c r="J5" s="93"/>
      <c r="K5" s="93"/>
      <c r="L5" s="93"/>
      <c r="M5" s="93"/>
      <c r="N5" s="269"/>
    </row>
    <row r="6" spans="1:14" ht="30.75" customHeight="1" x14ac:dyDescent="0.25">
      <c r="A6" s="334" t="s">
        <v>411</v>
      </c>
      <c r="B6" s="335"/>
      <c r="C6" s="93"/>
      <c r="D6" s="337"/>
      <c r="E6" s="337"/>
      <c r="F6" s="93"/>
      <c r="G6" s="93"/>
      <c r="H6" s="93"/>
      <c r="I6" s="93"/>
      <c r="J6" s="93"/>
      <c r="K6" s="93"/>
      <c r="L6" s="93"/>
      <c r="M6" s="93"/>
      <c r="N6" s="269"/>
    </row>
    <row r="7" spans="1:14" ht="12.75" customHeight="1" x14ac:dyDescent="0.25">
      <c r="A7" s="338" t="s">
        <v>217</v>
      </c>
      <c r="B7" s="339"/>
      <c r="C7" s="93"/>
      <c r="D7" s="313" t="s">
        <v>218</v>
      </c>
      <c r="E7" s="313"/>
      <c r="F7" s="93"/>
      <c r="G7" s="93"/>
      <c r="H7" s="93"/>
      <c r="I7" s="93"/>
      <c r="J7" s="93"/>
      <c r="K7" s="93"/>
      <c r="L7" s="93"/>
      <c r="M7" s="93"/>
      <c r="N7" s="269"/>
    </row>
    <row r="8" spans="1:14" ht="12.75" customHeight="1" x14ac:dyDescent="0.25">
      <c r="A8" s="271"/>
      <c r="B8" s="314" t="s">
        <v>219</v>
      </c>
      <c r="C8" s="314"/>
      <c r="D8" s="314"/>
      <c r="E8" s="111"/>
      <c r="F8" s="93"/>
      <c r="G8" s="93"/>
      <c r="H8" s="93"/>
      <c r="I8" s="93"/>
      <c r="J8" s="93"/>
      <c r="K8" s="93"/>
      <c r="L8" s="93"/>
      <c r="M8" s="93"/>
      <c r="N8" s="269"/>
    </row>
    <row r="9" spans="1:14" ht="101.25" customHeight="1" x14ac:dyDescent="0.25">
      <c r="A9" s="268"/>
      <c r="B9" s="93"/>
      <c r="C9" s="93"/>
      <c r="D9" s="93"/>
      <c r="E9" s="93"/>
      <c r="F9" s="93"/>
      <c r="G9" s="93"/>
      <c r="H9" s="93"/>
      <c r="I9" s="93"/>
      <c r="J9" s="93"/>
      <c r="K9" s="93"/>
      <c r="L9" s="93"/>
      <c r="M9" s="93"/>
      <c r="N9" s="269"/>
    </row>
    <row r="10" spans="1:14" ht="18.75" x14ac:dyDescent="0.3">
      <c r="A10" s="321" t="s">
        <v>102</v>
      </c>
      <c r="B10" s="322"/>
      <c r="C10" s="322"/>
      <c r="D10" s="322"/>
      <c r="E10" s="322"/>
      <c r="F10" s="322"/>
      <c r="G10" s="322"/>
      <c r="H10" s="322"/>
      <c r="I10" s="322"/>
      <c r="J10" s="322"/>
      <c r="K10" s="322"/>
      <c r="L10" s="322"/>
      <c r="M10" s="322"/>
      <c r="N10" s="323"/>
    </row>
    <row r="11" spans="1:14" ht="18.75" customHeight="1" x14ac:dyDescent="0.3">
      <c r="A11" s="324" t="s">
        <v>416</v>
      </c>
      <c r="B11" s="325"/>
      <c r="C11" s="325"/>
      <c r="D11" s="325"/>
      <c r="E11" s="325"/>
      <c r="F11" s="325"/>
      <c r="G11" s="325"/>
      <c r="H11" s="325"/>
      <c r="I11" s="325"/>
      <c r="J11" s="325"/>
      <c r="K11" s="325"/>
      <c r="L11" s="325"/>
      <c r="M11" s="325"/>
      <c r="N11" s="326"/>
    </row>
    <row r="12" spans="1:14" x14ac:dyDescent="0.25">
      <c r="A12" s="327" t="s">
        <v>103</v>
      </c>
      <c r="B12" s="328"/>
      <c r="C12" s="328"/>
      <c r="D12" s="328"/>
      <c r="E12" s="328"/>
      <c r="F12" s="328"/>
      <c r="G12" s="328"/>
      <c r="H12" s="328"/>
      <c r="I12" s="328"/>
      <c r="J12" s="328"/>
      <c r="K12" s="328"/>
      <c r="L12" s="328"/>
      <c r="M12" s="328"/>
      <c r="N12" s="329"/>
    </row>
    <row r="13" spans="1:14" ht="18.75" x14ac:dyDescent="0.3">
      <c r="A13" s="268"/>
      <c r="B13" s="93"/>
      <c r="C13" s="93"/>
      <c r="D13" s="93"/>
      <c r="E13" s="272" t="s">
        <v>104</v>
      </c>
      <c r="F13" s="320">
        <v>2020</v>
      </c>
      <c r="G13" s="320"/>
      <c r="H13" s="330" t="s">
        <v>105</v>
      </c>
      <c r="I13" s="330"/>
      <c r="J13" s="330"/>
      <c r="K13" s="93"/>
      <c r="L13" s="93"/>
      <c r="M13" s="93"/>
      <c r="N13" s="269"/>
    </row>
    <row r="14" spans="1:14" x14ac:dyDescent="0.25">
      <c r="A14" s="268"/>
      <c r="B14" s="93"/>
      <c r="C14" s="93"/>
      <c r="D14" s="93"/>
      <c r="E14" s="93"/>
      <c r="F14" s="93"/>
      <c r="G14" s="93"/>
      <c r="H14" s="93"/>
      <c r="I14" s="93"/>
      <c r="J14" s="93"/>
      <c r="K14" s="93"/>
      <c r="L14" s="93"/>
      <c r="M14" s="93"/>
      <c r="N14" s="269"/>
    </row>
    <row r="15" spans="1:14" x14ac:dyDescent="0.25">
      <c r="A15" s="268"/>
      <c r="B15" s="93"/>
      <c r="C15" s="93"/>
      <c r="D15" s="93"/>
      <c r="E15" s="93"/>
      <c r="F15" s="93"/>
      <c r="G15" s="93"/>
      <c r="H15" s="93"/>
      <c r="I15" s="93"/>
      <c r="J15" s="93"/>
      <c r="K15" s="93"/>
      <c r="L15" s="93"/>
      <c r="M15" s="93"/>
      <c r="N15" s="269"/>
    </row>
    <row r="16" spans="1:14" x14ac:dyDescent="0.25">
      <c r="A16" s="268"/>
      <c r="B16" s="93"/>
      <c r="C16" s="93"/>
      <c r="D16" s="93"/>
      <c r="E16" s="93"/>
      <c r="F16" s="93"/>
      <c r="G16" s="93"/>
      <c r="H16" s="93"/>
      <c r="I16" s="93"/>
      <c r="J16" s="93"/>
      <c r="K16" s="93"/>
      <c r="L16" s="93"/>
      <c r="M16" s="93"/>
      <c r="N16" s="269"/>
    </row>
    <row r="17" spans="1:14" x14ac:dyDescent="0.25">
      <c r="A17" s="268"/>
      <c r="B17" s="93"/>
      <c r="C17" s="93"/>
      <c r="D17" s="93"/>
      <c r="E17" s="93"/>
      <c r="F17" s="93"/>
      <c r="G17" s="93"/>
      <c r="H17" s="93"/>
      <c r="I17" s="93"/>
      <c r="J17" s="93"/>
      <c r="K17" s="93"/>
      <c r="L17" s="93"/>
      <c r="M17" s="93"/>
      <c r="N17" s="269"/>
    </row>
    <row r="18" spans="1:14" ht="18.75" x14ac:dyDescent="0.25">
      <c r="A18" s="310" t="s">
        <v>205</v>
      </c>
      <c r="B18" s="311"/>
      <c r="C18" s="311"/>
      <c r="D18" s="311"/>
      <c r="E18" s="311"/>
      <c r="F18" s="311"/>
      <c r="G18" s="311"/>
      <c r="H18" s="311"/>
      <c r="I18" s="311"/>
      <c r="J18" s="311"/>
      <c r="K18" s="311"/>
      <c r="L18" s="311"/>
      <c r="M18" s="311"/>
      <c r="N18" s="312"/>
    </row>
    <row r="19" spans="1:14" x14ac:dyDescent="0.25">
      <c r="A19" s="268"/>
      <c r="B19" s="93"/>
      <c r="C19" s="93"/>
      <c r="D19" s="93"/>
      <c r="E19" s="93"/>
      <c r="F19" s="93"/>
      <c r="G19" s="93"/>
      <c r="H19" s="93"/>
      <c r="I19" s="93"/>
      <c r="J19" s="93"/>
      <c r="K19" s="93"/>
      <c r="L19" s="93"/>
      <c r="M19" s="93"/>
      <c r="N19" s="269"/>
    </row>
    <row r="20" spans="1:14" x14ac:dyDescent="0.25">
      <c r="A20" s="268"/>
      <c r="B20" s="93"/>
      <c r="C20" s="93"/>
      <c r="D20" s="93"/>
      <c r="E20" s="93"/>
      <c r="F20" s="93"/>
      <c r="G20" s="93"/>
      <c r="H20" s="93"/>
      <c r="I20" s="93"/>
      <c r="J20" s="93"/>
      <c r="K20" s="93"/>
      <c r="L20" s="93"/>
      <c r="M20" s="93"/>
      <c r="N20" s="269"/>
    </row>
    <row r="21" spans="1:14" x14ac:dyDescent="0.25">
      <c r="A21" s="268"/>
      <c r="B21" s="93"/>
      <c r="C21" s="93"/>
      <c r="D21" s="93"/>
      <c r="E21" s="93"/>
      <c r="F21" s="93"/>
      <c r="G21" s="93"/>
      <c r="H21" s="93"/>
      <c r="I21" s="93"/>
      <c r="J21" s="93"/>
      <c r="K21" s="93"/>
      <c r="L21" s="93"/>
      <c r="M21" s="93"/>
      <c r="N21" s="269"/>
    </row>
    <row r="22" spans="1:14" x14ac:dyDescent="0.25">
      <c r="A22" s="268"/>
      <c r="B22" s="93"/>
      <c r="C22" s="93"/>
      <c r="D22" s="93"/>
      <c r="E22" s="93"/>
      <c r="F22" s="93"/>
      <c r="G22" s="93"/>
      <c r="H22" s="93"/>
      <c r="I22" s="93"/>
      <c r="J22" s="93"/>
      <c r="K22" s="93"/>
      <c r="L22" s="93"/>
      <c r="M22" s="93"/>
      <c r="N22" s="269"/>
    </row>
    <row r="23" spans="1:14" x14ac:dyDescent="0.25">
      <c r="A23" s="268"/>
      <c r="B23" s="93"/>
      <c r="C23" s="93"/>
      <c r="D23" s="93"/>
      <c r="E23" s="93"/>
      <c r="F23" s="93"/>
      <c r="G23" s="93"/>
      <c r="H23" s="93"/>
      <c r="I23" s="93"/>
      <c r="J23" s="93"/>
      <c r="K23" s="93"/>
      <c r="L23" s="93"/>
      <c r="M23" s="93"/>
      <c r="N23" s="269"/>
    </row>
    <row r="24" spans="1:14" x14ac:dyDescent="0.25">
      <c r="A24" s="273"/>
      <c r="B24" s="274"/>
      <c r="C24" s="274"/>
      <c r="D24" s="274"/>
      <c r="E24" s="274"/>
      <c r="F24" s="274"/>
      <c r="G24" s="274"/>
      <c r="H24" s="274"/>
      <c r="I24" s="274"/>
      <c r="J24" s="274"/>
      <c r="K24" s="274"/>
      <c r="L24" s="274"/>
      <c r="M24" s="274"/>
      <c r="N24" s="275"/>
    </row>
  </sheetData>
  <mergeCells count="16">
    <mergeCell ref="A18:N18"/>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scale="9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B3" sqref="B3:D8"/>
    </sheetView>
  </sheetViews>
  <sheetFormatPr defaultRowHeight="15" x14ac:dyDescent="0.25"/>
  <cols>
    <col min="1" max="1" width="49.42578125" customWidth="1"/>
    <col min="2" max="4" width="18.7109375" customWidth="1"/>
  </cols>
  <sheetData>
    <row r="1" spans="1:4" ht="18.75" customHeight="1" x14ac:dyDescent="0.25">
      <c r="A1" s="126" t="s">
        <v>265</v>
      </c>
      <c r="B1" s="126"/>
      <c r="C1" s="126"/>
      <c r="D1" s="126"/>
    </row>
    <row r="2" spans="1:4" ht="94.5" customHeight="1" x14ac:dyDescent="0.25">
      <c r="A2" s="102" t="s">
        <v>263</v>
      </c>
      <c r="B2" s="124" t="s">
        <v>224</v>
      </c>
      <c r="C2" s="124" t="s">
        <v>225</v>
      </c>
      <c r="D2" s="124" t="s">
        <v>195</v>
      </c>
    </row>
    <row r="3" spans="1:4" ht="37.5" customHeight="1" x14ac:dyDescent="0.25">
      <c r="A3" s="97" t="s">
        <v>60</v>
      </c>
      <c r="B3" s="154">
        <v>8</v>
      </c>
      <c r="C3" s="103">
        <v>12</v>
      </c>
      <c r="D3" s="103">
        <v>1096</v>
      </c>
    </row>
    <row r="4" spans="1:4" ht="37.5" customHeight="1" x14ac:dyDescent="0.25">
      <c r="A4" s="97" t="s">
        <v>61</v>
      </c>
      <c r="B4" s="154">
        <v>16</v>
      </c>
      <c r="C4" s="103">
        <v>17</v>
      </c>
      <c r="D4" s="103">
        <v>9053</v>
      </c>
    </row>
    <row r="5" spans="1:4" ht="37.5" customHeight="1" x14ac:dyDescent="0.25">
      <c r="A5" s="97" t="s">
        <v>69</v>
      </c>
      <c r="B5" s="154">
        <v>0</v>
      </c>
      <c r="C5" s="103">
        <v>0</v>
      </c>
      <c r="D5" s="103">
        <v>0</v>
      </c>
    </row>
    <row r="6" spans="1:4" ht="37.5" customHeight="1" x14ac:dyDescent="0.25">
      <c r="A6" s="97" t="s">
        <v>70</v>
      </c>
      <c r="B6" s="154">
        <v>0</v>
      </c>
      <c r="C6" s="103">
        <v>0</v>
      </c>
      <c r="D6" s="103">
        <v>0</v>
      </c>
    </row>
    <row r="7" spans="1:4" ht="37.5" customHeight="1" x14ac:dyDescent="0.25">
      <c r="A7" s="97" t="s">
        <v>71</v>
      </c>
      <c r="B7" s="154">
        <v>1</v>
      </c>
      <c r="C7" s="103">
        <v>1</v>
      </c>
      <c r="D7" s="103">
        <v>60</v>
      </c>
    </row>
    <row r="8" spans="1:4" ht="37.5" customHeight="1" x14ac:dyDescent="0.25">
      <c r="A8" s="97" t="s">
        <v>72</v>
      </c>
      <c r="B8" s="154">
        <v>7</v>
      </c>
      <c r="C8" s="103">
        <v>7</v>
      </c>
      <c r="D8" s="103">
        <v>250</v>
      </c>
    </row>
    <row r="9" spans="1:4" ht="37.5" customHeight="1" x14ac:dyDescent="0.25">
      <c r="A9" s="125" t="s">
        <v>91</v>
      </c>
      <c r="B9" s="35">
        <f>SUM(B3:B8)</f>
        <v>32</v>
      </c>
      <c r="C9" s="35">
        <f>SUM(C3:C8)</f>
        <v>37</v>
      </c>
      <c r="D9" s="35">
        <f>SUM(D3:D8)</f>
        <v>10459</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view="pageBreakPreview" zoomScaleSheetLayoutView="100" workbookViewId="0">
      <selection activeCell="B65" sqref="B65:E69"/>
    </sheetView>
  </sheetViews>
  <sheetFormatPr defaultRowHeight="15" x14ac:dyDescent="0.25"/>
  <cols>
    <col min="1" max="1" width="5" customWidth="1"/>
    <col min="2" max="2" width="97.42578125" customWidth="1"/>
    <col min="3" max="3" width="22.85546875" customWidth="1"/>
    <col min="4" max="4" width="25.28515625" customWidth="1"/>
    <col min="5" max="5" width="25.42578125" customWidth="1"/>
  </cols>
  <sheetData>
    <row r="1" spans="1:5" ht="37.5" customHeight="1" x14ac:dyDescent="0.25">
      <c r="A1" s="383" t="s">
        <v>266</v>
      </c>
      <c r="B1" s="383"/>
      <c r="C1" s="383"/>
      <c r="D1" s="383"/>
      <c r="E1" s="383"/>
    </row>
    <row r="2" spans="1:5" ht="75" customHeight="1" x14ac:dyDescent="0.25">
      <c r="A2" s="27" t="s">
        <v>62</v>
      </c>
      <c r="B2" s="27" t="s">
        <v>127</v>
      </c>
      <c r="C2" s="27" t="s">
        <v>94</v>
      </c>
      <c r="D2" s="165" t="s">
        <v>260</v>
      </c>
      <c r="E2" s="164" t="s">
        <v>196</v>
      </c>
    </row>
    <row r="3" spans="1:5" ht="18.75" x14ac:dyDescent="0.25">
      <c r="A3" s="149"/>
      <c r="B3" s="150" t="s">
        <v>237</v>
      </c>
      <c r="C3" s="149"/>
      <c r="D3" s="180"/>
      <c r="E3" s="149"/>
    </row>
    <row r="4" spans="1:5" ht="18.75" x14ac:dyDescent="0.3">
      <c r="A4" s="151"/>
      <c r="B4" s="147" t="s">
        <v>240</v>
      </c>
      <c r="C4" s="148"/>
      <c r="D4" s="148"/>
      <c r="E4" s="148"/>
    </row>
    <row r="5" spans="1:5" ht="18.75" x14ac:dyDescent="0.25">
      <c r="A5" s="99">
        <v>1</v>
      </c>
      <c r="B5" s="68"/>
      <c r="C5" s="68"/>
      <c r="D5" s="68"/>
      <c r="E5" s="68"/>
    </row>
    <row r="6" spans="1:5" ht="18.75" x14ac:dyDescent="0.25">
      <c r="A6" s="99">
        <v>2</v>
      </c>
      <c r="B6" s="68"/>
      <c r="C6" s="68"/>
      <c r="D6" s="68"/>
      <c r="E6" s="68"/>
    </row>
    <row r="7" spans="1:5" ht="18.75" x14ac:dyDescent="0.25">
      <c r="A7" s="99">
        <v>3</v>
      </c>
      <c r="B7" s="68"/>
      <c r="C7" s="68"/>
      <c r="D7" s="68"/>
      <c r="E7" s="68"/>
    </row>
    <row r="8" spans="1:5" ht="18.75" x14ac:dyDescent="0.25">
      <c r="A8" s="99">
        <v>4</v>
      </c>
      <c r="B8" s="68"/>
      <c r="C8" s="68"/>
      <c r="D8" s="68"/>
      <c r="E8" s="68"/>
    </row>
    <row r="9" spans="1:5" ht="18.75" x14ac:dyDescent="0.25">
      <c r="A9" s="99">
        <v>5</v>
      </c>
      <c r="B9" s="68"/>
      <c r="C9" s="68"/>
      <c r="D9" s="68"/>
      <c r="E9" s="68"/>
    </row>
    <row r="10" spans="1:5" ht="23.25" customHeight="1" x14ac:dyDescent="0.3">
      <c r="A10" s="151"/>
      <c r="B10" s="147" t="s">
        <v>239</v>
      </c>
      <c r="C10" s="148"/>
      <c r="D10" s="148"/>
      <c r="E10" s="148"/>
    </row>
    <row r="11" spans="1:5" ht="18.75" x14ac:dyDescent="0.25">
      <c r="A11" s="99">
        <v>1</v>
      </c>
      <c r="B11" s="57"/>
      <c r="C11" s="57"/>
      <c r="D11" s="57"/>
      <c r="E11" s="57"/>
    </row>
    <row r="12" spans="1:5" ht="18.75" x14ac:dyDescent="0.25">
      <c r="A12" s="99">
        <v>2</v>
      </c>
      <c r="B12" s="57"/>
      <c r="C12" s="57"/>
      <c r="D12" s="57"/>
      <c r="E12" s="57"/>
    </row>
    <row r="13" spans="1:5" ht="18.75" x14ac:dyDescent="0.25">
      <c r="A13" s="99">
        <v>3</v>
      </c>
      <c r="B13" s="57"/>
      <c r="C13" s="57"/>
      <c r="D13" s="57"/>
      <c r="E13" s="57"/>
    </row>
    <row r="14" spans="1:5" ht="18.75" x14ac:dyDescent="0.25">
      <c r="A14" s="99">
        <v>4</v>
      </c>
      <c r="B14" s="57"/>
      <c r="C14" s="57"/>
      <c r="D14" s="57"/>
      <c r="E14" s="57"/>
    </row>
    <row r="15" spans="1:5" ht="18.75" x14ac:dyDescent="0.25">
      <c r="A15" s="99">
        <v>5</v>
      </c>
      <c r="B15" s="57"/>
      <c r="C15" s="57"/>
      <c r="D15" s="57"/>
      <c r="E15" s="57"/>
    </row>
    <row r="16" spans="1:5" ht="18.75" x14ac:dyDescent="0.3">
      <c r="A16" s="151"/>
      <c r="B16" s="147" t="s">
        <v>71</v>
      </c>
      <c r="C16" s="148"/>
      <c r="D16" s="148"/>
      <c r="E16" s="148"/>
    </row>
    <row r="17" spans="1:5" ht="18.75" x14ac:dyDescent="0.25">
      <c r="A17" s="99">
        <v>1</v>
      </c>
      <c r="B17" s="57"/>
      <c r="C17" s="57"/>
      <c r="D17" s="57"/>
      <c r="E17" s="57"/>
    </row>
    <row r="18" spans="1:5" ht="18.75" x14ac:dyDescent="0.25">
      <c r="A18" s="99">
        <v>2</v>
      </c>
      <c r="B18" s="57"/>
      <c r="C18" s="57"/>
      <c r="D18" s="57"/>
      <c r="E18" s="57"/>
    </row>
    <row r="19" spans="1:5" ht="18.75" x14ac:dyDescent="0.25">
      <c r="A19" s="99">
        <v>3</v>
      </c>
      <c r="B19" s="57"/>
      <c r="C19" s="57"/>
      <c r="D19" s="57"/>
      <c r="E19" s="57"/>
    </row>
    <row r="20" spans="1:5" ht="18.75" x14ac:dyDescent="0.25">
      <c r="A20" s="99">
        <v>4</v>
      </c>
      <c r="B20" s="57"/>
      <c r="C20" s="57"/>
      <c r="D20" s="57"/>
      <c r="E20" s="57"/>
    </row>
    <row r="21" spans="1:5" ht="18.75" x14ac:dyDescent="0.25">
      <c r="A21" s="99">
        <v>5</v>
      </c>
      <c r="B21" s="68"/>
      <c r="C21" s="68"/>
      <c r="D21" s="68"/>
      <c r="E21" s="68"/>
    </row>
    <row r="22" spans="1:5" ht="37.5" x14ac:dyDescent="0.3">
      <c r="A22" s="151"/>
      <c r="B22" s="153" t="s">
        <v>194</v>
      </c>
      <c r="C22" s="148"/>
      <c r="D22" s="148"/>
      <c r="E22" s="148"/>
    </row>
    <row r="23" spans="1:5" ht="18.75" x14ac:dyDescent="0.3">
      <c r="A23" s="174">
        <v>1</v>
      </c>
      <c r="B23" s="154"/>
      <c r="C23" s="152"/>
      <c r="D23" s="152"/>
      <c r="E23" s="152"/>
    </row>
    <row r="24" spans="1:5" ht="18.75" x14ac:dyDescent="0.3">
      <c r="A24" s="174">
        <v>2</v>
      </c>
      <c r="B24" s="154"/>
      <c r="C24" s="152"/>
      <c r="D24" s="152"/>
      <c r="E24" s="152"/>
    </row>
    <row r="25" spans="1:5" ht="18.75" x14ac:dyDescent="0.3">
      <c r="A25" s="174">
        <v>3</v>
      </c>
      <c r="B25" s="154"/>
      <c r="C25" s="152"/>
      <c r="D25" s="152"/>
      <c r="E25" s="152"/>
    </row>
    <row r="26" spans="1:5" ht="18.75" x14ac:dyDescent="0.3">
      <c r="A26" s="174">
        <v>4</v>
      </c>
      <c r="B26" s="154"/>
      <c r="C26" s="152"/>
      <c r="D26" s="152"/>
      <c r="E26" s="152"/>
    </row>
    <row r="27" spans="1:5" ht="18.75" x14ac:dyDescent="0.3">
      <c r="A27" s="174">
        <v>5</v>
      </c>
      <c r="B27" s="154"/>
      <c r="C27" s="152"/>
      <c r="D27" s="152"/>
      <c r="E27" s="152"/>
    </row>
    <row r="28" spans="1:5" ht="18.75" x14ac:dyDescent="0.25">
      <c r="A28" s="180"/>
      <c r="B28" s="150" t="s">
        <v>236</v>
      </c>
      <c r="C28" s="240"/>
      <c r="D28" s="240"/>
      <c r="E28" s="240"/>
    </row>
    <row r="29" spans="1:5" ht="18.75" x14ac:dyDescent="0.3">
      <c r="A29" s="151"/>
      <c r="B29" s="147" t="s">
        <v>240</v>
      </c>
      <c r="C29" s="239"/>
      <c r="D29" s="148"/>
      <c r="E29" s="148"/>
    </row>
    <row r="30" spans="1:5" ht="18.75" x14ac:dyDescent="0.25">
      <c r="A30" s="99">
        <v>1</v>
      </c>
      <c r="B30" s="57"/>
      <c r="C30" s="57"/>
      <c r="D30" s="57"/>
      <c r="E30" s="57"/>
    </row>
    <row r="31" spans="1:5" ht="18.75" x14ac:dyDescent="0.25">
      <c r="A31" s="99">
        <v>2</v>
      </c>
      <c r="B31" s="57"/>
      <c r="C31" s="57"/>
      <c r="D31" s="57"/>
      <c r="E31" s="57"/>
    </row>
    <row r="32" spans="1:5" ht="18.75" x14ac:dyDescent="0.25">
      <c r="A32" s="99">
        <v>3</v>
      </c>
      <c r="B32" s="57"/>
      <c r="C32" s="57"/>
      <c r="D32" s="57"/>
      <c r="E32" s="57"/>
    </row>
    <row r="33" spans="1:5" ht="18.75" x14ac:dyDescent="0.25">
      <c r="A33" s="99">
        <v>4</v>
      </c>
      <c r="B33" s="57"/>
      <c r="C33" s="57"/>
      <c r="D33" s="57"/>
      <c r="E33" s="57"/>
    </row>
    <row r="34" spans="1:5" ht="18.75" x14ac:dyDescent="0.25">
      <c r="A34" s="99">
        <v>5</v>
      </c>
      <c r="B34" s="68"/>
      <c r="C34" s="170"/>
      <c r="D34" s="171"/>
      <c r="E34" s="171"/>
    </row>
    <row r="35" spans="1:5" ht="18.75" x14ac:dyDescent="0.3">
      <c r="A35" s="181"/>
      <c r="B35" s="147" t="s">
        <v>239</v>
      </c>
      <c r="C35" s="148"/>
      <c r="D35" s="148"/>
      <c r="E35" s="148"/>
    </row>
    <row r="36" spans="1:5" ht="18.75" customHeight="1" x14ac:dyDescent="0.25">
      <c r="A36" s="99">
        <v>1</v>
      </c>
      <c r="B36" s="57"/>
      <c r="C36" s="57"/>
      <c r="D36" s="57"/>
      <c r="E36" s="57"/>
    </row>
    <row r="37" spans="1:5" ht="24" customHeight="1" x14ac:dyDescent="0.25">
      <c r="A37" s="99">
        <v>2</v>
      </c>
      <c r="B37" s="57"/>
      <c r="C37" s="57"/>
      <c r="D37" s="57"/>
      <c r="E37" s="57"/>
    </row>
    <row r="38" spans="1:5" ht="21" customHeight="1" x14ac:dyDescent="0.25">
      <c r="A38" s="99">
        <v>3</v>
      </c>
      <c r="B38" s="57"/>
      <c r="C38" s="57"/>
      <c r="D38" s="57"/>
      <c r="E38" s="57"/>
    </row>
    <row r="39" spans="1:5" ht="18.75" customHeight="1" x14ac:dyDescent="0.25">
      <c r="A39" s="99">
        <v>4</v>
      </c>
      <c r="B39" s="57"/>
      <c r="C39" s="57"/>
      <c r="D39" s="57"/>
      <c r="E39" s="57"/>
    </row>
    <row r="40" spans="1:5" ht="19.5" customHeight="1" x14ac:dyDescent="0.25">
      <c r="A40" s="99">
        <v>5</v>
      </c>
      <c r="B40" s="57"/>
      <c r="C40" s="57"/>
      <c r="D40" s="57"/>
      <c r="E40" s="57"/>
    </row>
    <row r="41" spans="1:5" ht="18.75" x14ac:dyDescent="0.25">
      <c r="A41" s="99">
        <v>6</v>
      </c>
      <c r="B41" s="57"/>
      <c r="C41" s="57"/>
      <c r="D41" s="57"/>
      <c r="E41" s="57"/>
    </row>
    <row r="42" spans="1:5" ht="18" customHeight="1" x14ac:dyDescent="0.25">
      <c r="A42" s="99">
        <v>7</v>
      </c>
      <c r="B42" s="57"/>
      <c r="C42" s="57"/>
      <c r="D42" s="57"/>
      <c r="E42" s="57"/>
    </row>
    <row r="43" spans="1:5" ht="20.25" customHeight="1" x14ac:dyDescent="0.25">
      <c r="A43" s="182">
        <v>8</v>
      </c>
      <c r="B43" s="57"/>
      <c r="C43" s="57"/>
      <c r="D43" s="57"/>
      <c r="E43" s="57"/>
    </row>
    <row r="44" spans="1:5" ht="20.25" customHeight="1" x14ac:dyDescent="0.25">
      <c r="A44" s="182">
        <v>9</v>
      </c>
      <c r="B44" s="57"/>
      <c r="C44" s="57"/>
      <c r="D44" s="57"/>
      <c r="E44" s="57"/>
    </row>
    <row r="45" spans="1:5" ht="21" customHeight="1" x14ac:dyDescent="0.25">
      <c r="A45" s="182">
        <v>10</v>
      </c>
      <c r="B45" s="57"/>
      <c r="C45" s="57"/>
      <c r="D45" s="57"/>
      <c r="E45" s="57"/>
    </row>
    <row r="46" spans="1:5" ht="18.75" x14ac:dyDescent="0.3">
      <c r="A46" s="183"/>
      <c r="B46" s="147" t="s">
        <v>71</v>
      </c>
      <c r="C46" s="148"/>
      <c r="D46" s="148"/>
      <c r="E46" s="148"/>
    </row>
    <row r="47" spans="1:5" ht="18.75" x14ac:dyDescent="0.25">
      <c r="A47" s="99">
        <v>1</v>
      </c>
      <c r="B47" s="57"/>
      <c r="C47" s="57"/>
      <c r="D47" s="57"/>
      <c r="E47" s="57"/>
    </row>
    <row r="48" spans="1:5" ht="22.5" customHeight="1" x14ac:dyDescent="0.25">
      <c r="A48" s="99">
        <v>2</v>
      </c>
      <c r="B48" s="57"/>
      <c r="C48" s="57"/>
      <c r="D48" s="57"/>
      <c r="E48" s="57"/>
    </row>
    <row r="49" spans="1:5" ht="17.25" customHeight="1" x14ac:dyDescent="0.25">
      <c r="A49" s="99">
        <v>3</v>
      </c>
      <c r="B49" s="57"/>
      <c r="C49" s="57"/>
      <c r="D49" s="57"/>
      <c r="E49" s="57"/>
    </row>
    <row r="50" spans="1:5" ht="18.75" x14ac:dyDescent="0.25">
      <c r="A50" s="99">
        <v>4</v>
      </c>
      <c r="B50" s="57"/>
      <c r="C50" s="57"/>
      <c r="D50" s="57"/>
      <c r="E50" s="57"/>
    </row>
    <row r="51" spans="1:5" ht="18.75" x14ac:dyDescent="0.25">
      <c r="A51" s="99">
        <v>5</v>
      </c>
      <c r="B51" s="57"/>
      <c r="C51" s="57"/>
      <c r="D51" s="57"/>
      <c r="E51" s="57"/>
    </row>
    <row r="52" spans="1:5" ht="18.75" x14ac:dyDescent="0.25">
      <c r="A52" s="99">
        <v>6</v>
      </c>
      <c r="B52" s="57"/>
      <c r="C52" s="57"/>
      <c r="D52" s="57"/>
      <c r="E52" s="57"/>
    </row>
    <row r="53" spans="1:5" ht="18.75" x14ac:dyDescent="0.25">
      <c r="A53" s="99">
        <v>7</v>
      </c>
      <c r="B53" s="57"/>
      <c r="C53" s="57"/>
      <c r="D53" s="57"/>
      <c r="E53" s="57"/>
    </row>
    <row r="54" spans="1:5" ht="18.75" x14ac:dyDescent="0.25">
      <c r="A54" s="99">
        <v>8</v>
      </c>
      <c r="B54" s="57"/>
      <c r="C54" s="57"/>
      <c r="D54" s="57"/>
      <c r="E54" s="57"/>
    </row>
    <row r="55" spans="1:5" ht="18.75" x14ac:dyDescent="0.25">
      <c r="A55" s="99">
        <v>9</v>
      </c>
      <c r="B55" s="57"/>
      <c r="C55" s="57"/>
      <c r="D55" s="57"/>
      <c r="E55" s="57"/>
    </row>
    <row r="56" spans="1:5" ht="18.75" x14ac:dyDescent="0.25">
      <c r="A56" s="99">
        <v>10</v>
      </c>
      <c r="B56" s="57"/>
      <c r="C56" s="57"/>
      <c r="D56" s="57"/>
      <c r="E56" s="57"/>
    </row>
    <row r="57" spans="1:5" ht="37.5" x14ac:dyDescent="0.3">
      <c r="A57" s="151"/>
      <c r="B57" s="153" t="s">
        <v>194</v>
      </c>
      <c r="C57" s="148"/>
      <c r="D57" s="148"/>
      <c r="E57" s="148"/>
    </row>
    <row r="58" spans="1:5" ht="18.75" x14ac:dyDescent="0.25">
      <c r="A58" s="99">
        <v>1</v>
      </c>
      <c r="B58" s="68"/>
      <c r="C58" s="68"/>
      <c r="D58" s="68"/>
      <c r="E58" s="68"/>
    </row>
    <row r="59" spans="1:5" ht="18.75" x14ac:dyDescent="0.25">
      <c r="A59" s="99">
        <v>2</v>
      </c>
      <c r="B59" s="68"/>
      <c r="C59" s="68"/>
      <c r="D59" s="68"/>
      <c r="E59" s="68"/>
    </row>
    <row r="60" spans="1:5" ht="18.75" x14ac:dyDescent="0.25">
      <c r="A60" s="99">
        <v>3</v>
      </c>
      <c r="B60" s="68"/>
      <c r="C60" s="68"/>
      <c r="D60" s="68"/>
      <c r="E60" s="68"/>
    </row>
    <row r="61" spans="1:5" ht="18.75" x14ac:dyDescent="0.25">
      <c r="A61" s="99">
        <v>4</v>
      </c>
      <c r="B61" s="68"/>
      <c r="C61" s="68"/>
      <c r="D61" s="68"/>
      <c r="E61" s="68"/>
    </row>
    <row r="62" spans="1:5" ht="18.75" x14ac:dyDescent="0.25">
      <c r="A62" s="99">
        <v>5</v>
      </c>
      <c r="B62" s="68"/>
      <c r="C62" s="68"/>
      <c r="D62" s="68"/>
      <c r="E62" s="68"/>
    </row>
    <row r="63" spans="1:5" ht="18.75" x14ac:dyDescent="0.25">
      <c r="A63" s="180"/>
      <c r="B63" s="150" t="s">
        <v>238</v>
      </c>
      <c r="C63" s="240"/>
      <c r="D63" s="240"/>
      <c r="E63" s="240"/>
    </row>
    <row r="64" spans="1:5" ht="18.75" x14ac:dyDescent="0.3">
      <c r="A64" s="151"/>
      <c r="B64" s="147" t="s">
        <v>240</v>
      </c>
      <c r="C64" s="148"/>
      <c r="D64" s="148"/>
      <c r="E64" s="148"/>
    </row>
    <row r="65" spans="1:5" ht="20.25" customHeight="1" x14ac:dyDescent="0.25">
      <c r="A65" s="99">
        <v>1</v>
      </c>
      <c r="B65" s="285" t="s">
        <v>341</v>
      </c>
      <c r="C65" s="286">
        <v>43960</v>
      </c>
      <c r="D65" s="285" t="s">
        <v>342</v>
      </c>
      <c r="E65" s="285">
        <v>214</v>
      </c>
    </row>
    <row r="66" spans="1:5" ht="17.25" customHeight="1" x14ac:dyDescent="0.25">
      <c r="A66" s="99">
        <v>2</v>
      </c>
      <c r="B66" s="285" t="s">
        <v>343</v>
      </c>
      <c r="C66" s="286">
        <v>44006</v>
      </c>
      <c r="D66" s="285" t="s">
        <v>345</v>
      </c>
      <c r="E66" s="285">
        <v>561</v>
      </c>
    </row>
    <row r="67" spans="1:5" ht="20.25" customHeight="1" x14ac:dyDescent="0.25">
      <c r="A67" s="99">
        <v>3</v>
      </c>
      <c r="B67" s="285" t="s">
        <v>344</v>
      </c>
      <c r="C67" s="286">
        <v>44065</v>
      </c>
      <c r="D67" s="285" t="s">
        <v>342</v>
      </c>
      <c r="E67" s="285">
        <v>185</v>
      </c>
    </row>
    <row r="68" spans="1:5" ht="24" customHeight="1" x14ac:dyDescent="0.25">
      <c r="A68" s="99">
        <v>4</v>
      </c>
      <c r="B68" s="285" t="s">
        <v>347</v>
      </c>
      <c r="C68" s="286">
        <v>43994</v>
      </c>
      <c r="D68" s="285" t="s">
        <v>348</v>
      </c>
      <c r="E68" s="285" t="s">
        <v>349</v>
      </c>
    </row>
    <row r="69" spans="1:5" ht="18.75" x14ac:dyDescent="0.25">
      <c r="A69" s="99">
        <v>5</v>
      </c>
      <c r="B69" s="284" t="s">
        <v>350</v>
      </c>
      <c r="C69" s="287">
        <v>44004</v>
      </c>
      <c r="D69" s="284" t="s">
        <v>348</v>
      </c>
      <c r="E69" s="284">
        <v>180</v>
      </c>
    </row>
    <row r="70" spans="1:5" ht="18.75" x14ac:dyDescent="0.3">
      <c r="A70" s="151"/>
      <c r="B70" s="147" t="s">
        <v>239</v>
      </c>
      <c r="C70" s="148"/>
      <c r="D70" s="148"/>
      <c r="E70" s="148"/>
    </row>
    <row r="71" spans="1:5" ht="18.75" x14ac:dyDescent="0.25">
      <c r="A71" s="99">
        <v>1</v>
      </c>
      <c r="B71" s="57"/>
      <c r="C71" s="57"/>
      <c r="D71" s="57"/>
      <c r="E71" s="57"/>
    </row>
    <row r="72" spans="1:5" ht="18.75" x14ac:dyDescent="0.25">
      <c r="A72" s="99">
        <v>2</v>
      </c>
      <c r="B72" s="57"/>
      <c r="C72" s="57"/>
      <c r="D72" s="57"/>
      <c r="E72" s="57"/>
    </row>
    <row r="73" spans="1:5" ht="18.75" x14ac:dyDescent="0.25">
      <c r="A73" s="99">
        <v>3</v>
      </c>
      <c r="B73" s="57"/>
      <c r="C73" s="57"/>
      <c r="D73" s="57"/>
      <c r="E73" s="57"/>
    </row>
    <row r="74" spans="1:5" ht="18.75" x14ac:dyDescent="0.25">
      <c r="A74" s="99">
        <v>4</v>
      </c>
      <c r="B74" s="57"/>
      <c r="C74" s="57"/>
      <c r="D74" s="57"/>
      <c r="E74" s="57"/>
    </row>
    <row r="75" spans="1:5" ht="18.75" x14ac:dyDescent="0.25">
      <c r="A75" s="99">
        <v>5</v>
      </c>
      <c r="B75" s="57"/>
      <c r="C75" s="57"/>
      <c r="D75" s="57"/>
      <c r="E75" s="57"/>
    </row>
    <row r="76" spans="1:5" ht="18.75" x14ac:dyDescent="0.25">
      <c r="A76" s="99">
        <v>6</v>
      </c>
      <c r="B76" s="57"/>
      <c r="C76" s="57"/>
      <c r="D76" s="57"/>
      <c r="E76" s="57"/>
    </row>
    <row r="77" spans="1:5" ht="19.5" customHeight="1" x14ac:dyDescent="0.25">
      <c r="A77" s="99">
        <v>7</v>
      </c>
      <c r="B77" s="57"/>
      <c r="C77" s="57"/>
      <c r="D77" s="57"/>
      <c r="E77" s="57"/>
    </row>
    <row r="78" spans="1:5" ht="21.75" customHeight="1" x14ac:dyDescent="0.25">
      <c r="A78" s="99">
        <v>8</v>
      </c>
      <c r="B78" s="57"/>
      <c r="C78" s="57"/>
      <c r="D78" s="57"/>
      <c r="E78" s="57"/>
    </row>
    <row r="79" spans="1:5" ht="21" customHeight="1" x14ac:dyDescent="0.25">
      <c r="A79" s="99">
        <v>9</v>
      </c>
      <c r="B79" s="57"/>
      <c r="C79" s="57"/>
      <c r="D79" s="57"/>
      <c r="E79" s="57"/>
    </row>
    <row r="80" spans="1:5" ht="21.75" customHeight="1" x14ac:dyDescent="0.25">
      <c r="A80" s="99">
        <v>10</v>
      </c>
      <c r="B80" s="57"/>
      <c r="C80" s="57"/>
      <c r="D80" s="57"/>
      <c r="E80" s="57"/>
    </row>
    <row r="81" spans="1:5" ht="22.5" customHeight="1" x14ac:dyDescent="0.25">
      <c r="A81" s="99">
        <v>11</v>
      </c>
      <c r="B81" s="57"/>
      <c r="C81" s="57"/>
      <c r="D81" s="57"/>
      <c r="E81" s="57"/>
    </row>
    <row r="82" spans="1:5" ht="20.25" customHeight="1" x14ac:dyDescent="0.25">
      <c r="A82" s="99">
        <v>12</v>
      </c>
      <c r="B82" s="57"/>
      <c r="C82" s="57"/>
      <c r="D82" s="57"/>
      <c r="E82" s="57"/>
    </row>
    <row r="83" spans="1:5" ht="18.75" x14ac:dyDescent="0.3">
      <c r="A83" s="151"/>
      <c r="B83" s="147" t="s">
        <v>71</v>
      </c>
      <c r="C83" s="148"/>
      <c r="D83" s="241"/>
      <c r="E83" s="148"/>
    </row>
    <row r="84" spans="1:5" ht="18.75" x14ac:dyDescent="0.25">
      <c r="A84" s="174">
        <v>1</v>
      </c>
      <c r="B84" s="57"/>
      <c r="C84" s="57"/>
      <c r="D84" s="57"/>
      <c r="E84" s="57"/>
    </row>
    <row r="85" spans="1:5" ht="18.75" customHeight="1" x14ac:dyDescent="0.25">
      <c r="A85" s="174">
        <v>2</v>
      </c>
      <c r="B85" s="57"/>
      <c r="C85" s="57"/>
      <c r="D85" s="57"/>
      <c r="E85" s="57"/>
    </row>
    <row r="86" spans="1:5" ht="18.75" x14ac:dyDescent="0.25">
      <c r="A86" s="174">
        <v>3</v>
      </c>
      <c r="B86" s="57"/>
      <c r="C86" s="57"/>
      <c r="D86" s="57"/>
      <c r="E86" s="57"/>
    </row>
    <row r="87" spans="1:5" ht="18.75" customHeight="1" x14ac:dyDescent="0.25">
      <c r="A87" s="174">
        <v>4</v>
      </c>
      <c r="B87" s="57"/>
      <c r="C87" s="57"/>
      <c r="D87" s="57"/>
      <c r="E87" s="57"/>
    </row>
    <row r="88" spans="1:5" ht="18" customHeight="1" x14ac:dyDescent="0.25">
      <c r="A88" s="174">
        <v>5</v>
      </c>
      <c r="B88" s="57"/>
      <c r="C88" s="57"/>
      <c r="D88" s="57"/>
      <c r="E88" s="57"/>
    </row>
    <row r="89" spans="1:5" ht="23.25" customHeight="1" x14ac:dyDescent="0.25">
      <c r="A89" s="174">
        <v>6</v>
      </c>
      <c r="B89" s="57"/>
      <c r="C89" s="57"/>
      <c r="D89" s="57"/>
      <c r="E89" s="57"/>
    </row>
    <row r="90" spans="1:5" ht="19.5" customHeight="1" x14ac:dyDescent="0.25">
      <c r="A90" s="174">
        <v>7</v>
      </c>
      <c r="B90" s="57"/>
      <c r="C90" s="57"/>
      <c r="D90" s="57"/>
      <c r="E90" s="57"/>
    </row>
    <row r="91" spans="1:5" ht="24.75" customHeight="1" x14ac:dyDescent="0.25">
      <c r="A91" s="238">
        <v>8</v>
      </c>
      <c r="B91" s="57"/>
      <c r="C91" s="57"/>
      <c r="D91" s="57"/>
      <c r="E91" s="57"/>
    </row>
    <row r="92" spans="1:5" ht="21" customHeight="1" x14ac:dyDescent="0.25">
      <c r="A92" s="238">
        <v>9</v>
      </c>
      <c r="B92" s="57"/>
      <c r="C92" s="57"/>
      <c r="D92" s="57"/>
      <c r="E92" s="57"/>
    </row>
    <row r="93" spans="1:5" ht="37.5" x14ac:dyDescent="0.3">
      <c r="A93" s="183"/>
      <c r="B93" s="153" t="s">
        <v>194</v>
      </c>
      <c r="C93" s="148"/>
      <c r="D93" s="148"/>
      <c r="E93" s="148"/>
    </row>
    <row r="94" spans="1:5" ht="18.75" x14ac:dyDescent="0.3">
      <c r="A94" s="174">
        <v>1</v>
      </c>
      <c r="B94" s="58"/>
      <c r="C94" s="152"/>
      <c r="D94" s="152"/>
      <c r="E94" s="152"/>
    </row>
    <row r="95" spans="1:5" ht="18.75" x14ac:dyDescent="0.3">
      <c r="A95" s="174">
        <v>2</v>
      </c>
      <c r="B95" s="58"/>
      <c r="C95" s="152"/>
      <c r="D95" s="152"/>
      <c r="E95" s="152"/>
    </row>
    <row r="96" spans="1:5" ht="18.75" x14ac:dyDescent="0.3">
      <c r="A96" s="174">
        <v>3</v>
      </c>
      <c r="B96" s="58"/>
      <c r="C96" s="152"/>
      <c r="D96" s="152"/>
      <c r="E96" s="152"/>
    </row>
    <row r="97" spans="1:5" ht="18.75" x14ac:dyDescent="0.3">
      <c r="A97" s="174">
        <v>4</v>
      </c>
      <c r="B97" s="58"/>
      <c r="C97" s="152"/>
      <c r="D97" s="152"/>
      <c r="E97" s="152"/>
    </row>
    <row r="98" spans="1:5" ht="18.75" x14ac:dyDescent="0.3">
      <c r="A98" s="174">
        <v>5</v>
      </c>
      <c r="B98" s="58"/>
      <c r="C98" s="152"/>
      <c r="D98" s="152"/>
      <c r="E98" s="152"/>
    </row>
    <row r="99" spans="1:5" ht="18.75" x14ac:dyDescent="0.25">
      <c r="A99" s="180"/>
      <c r="B99" s="150" t="s">
        <v>233</v>
      </c>
      <c r="C99" s="150"/>
      <c r="D99" s="150"/>
      <c r="E99" s="150"/>
    </row>
    <row r="100" spans="1:5" ht="18.75" x14ac:dyDescent="0.3">
      <c r="A100" s="151"/>
      <c r="B100" s="147" t="s">
        <v>240</v>
      </c>
      <c r="C100" s="148"/>
      <c r="D100" s="148"/>
      <c r="E100" s="148"/>
    </row>
    <row r="101" spans="1:5" ht="18.75" x14ac:dyDescent="0.25">
      <c r="A101" s="99">
        <v>1</v>
      </c>
      <c r="B101" s="68"/>
      <c r="C101" s="68"/>
      <c r="D101" s="68"/>
      <c r="E101" s="68"/>
    </row>
    <row r="102" spans="1:5" ht="18.75" x14ac:dyDescent="0.25">
      <c r="A102" s="99">
        <v>2</v>
      </c>
      <c r="B102" s="68"/>
      <c r="C102" s="68"/>
      <c r="D102" s="68"/>
      <c r="E102" s="68"/>
    </row>
    <row r="103" spans="1:5" ht="18.75" x14ac:dyDescent="0.25">
      <c r="A103" s="99">
        <v>3</v>
      </c>
      <c r="B103" s="68"/>
      <c r="C103" s="68"/>
      <c r="D103" s="68"/>
      <c r="E103" s="68"/>
    </row>
    <row r="104" spans="1:5" ht="18.75" x14ac:dyDescent="0.25">
      <c r="A104" s="99">
        <v>4</v>
      </c>
      <c r="B104" s="68"/>
      <c r="C104" s="68"/>
      <c r="D104" s="68"/>
      <c r="E104" s="68"/>
    </row>
    <row r="105" spans="1:5" ht="18.75" x14ac:dyDescent="0.25">
      <c r="A105" s="99">
        <v>5</v>
      </c>
      <c r="B105" s="68"/>
      <c r="C105" s="68"/>
      <c r="D105" s="68"/>
      <c r="E105" s="68"/>
    </row>
    <row r="106" spans="1:5" ht="18.75" x14ac:dyDescent="0.3">
      <c r="A106" s="151"/>
      <c r="B106" s="147" t="s">
        <v>239</v>
      </c>
      <c r="C106" s="148"/>
      <c r="D106" s="148"/>
      <c r="E106" s="148"/>
    </row>
    <row r="107" spans="1:5" ht="18.75" x14ac:dyDescent="0.25">
      <c r="A107" s="99">
        <v>1</v>
      </c>
      <c r="B107" s="57"/>
      <c r="C107" s="57"/>
      <c r="D107" s="57"/>
      <c r="E107" s="57"/>
    </row>
    <row r="108" spans="1:5" ht="18.75" x14ac:dyDescent="0.25">
      <c r="A108" s="99">
        <v>2</v>
      </c>
      <c r="B108" s="57"/>
      <c r="C108" s="57"/>
      <c r="D108" s="57"/>
      <c r="E108" s="57"/>
    </row>
    <row r="109" spans="1:5" ht="18.75" x14ac:dyDescent="0.25">
      <c r="A109" s="99">
        <v>3</v>
      </c>
      <c r="B109" s="57"/>
      <c r="C109" s="57"/>
      <c r="D109" s="57"/>
      <c r="E109" s="57"/>
    </row>
    <row r="110" spans="1:5" ht="21.75" customHeight="1" x14ac:dyDescent="0.25">
      <c r="A110" s="99">
        <v>4</v>
      </c>
      <c r="B110" s="57"/>
      <c r="C110" s="57"/>
      <c r="D110" s="57"/>
      <c r="E110" s="57"/>
    </row>
    <row r="111" spans="1:5" ht="18.75" x14ac:dyDescent="0.25">
      <c r="A111" s="99">
        <v>5</v>
      </c>
      <c r="B111" s="57"/>
      <c r="C111" s="57"/>
      <c r="D111" s="57"/>
      <c r="E111" s="57"/>
    </row>
    <row r="112" spans="1:5" ht="18.75" x14ac:dyDescent="0.25">
      <c r="A112" s="99">
        <v>6</v>
      </c>
      <c r="B112" s="57"/>
      <c r="C112" s="57"/>
      <c r="D112" s="57"/>
      <c r="E112" s="57"/>
    </row>
    <row r="113" spans="1:5" ht="18.75" x14ac:dyDescent="0.25">
      <c r="A113" s="99">
        <v>7</v>
      </c>
      <c r="B113" s="57"/>
      <c r="C113" s="57"/>
      <c r="D113" s="57"/>
      <c r="E113" s="57"/>
    </row>
    <row r="114" spans="1:5" ht="22.5" customHeight="1" x14ac:dyDescent="0.25">
      <c r="A114" s="99">
        <v>8</v>
      </c>
      <c r="B114" s="57"/>
      <c r="C114" s="57"/>
      <c r="D114" s="57"/>
      <c r="E114" s="57"/>
    </row>
    <row r="115" spans="1:5" ht="21.75" customHeight="1" x14ac:dyDescent="0.25">
      <c r="A115" s="99">
        <v>9</v>
      </c>
      <c r="B115" s="57"/>
      <c r="C115" s="57"/>
      <c r="D115" s="57"/>
      <c r="E115" s="57"/>
    </row>
    <row r="116" spans="1:5" ht="20.25" customHeight="1" x14ac:dyDescent="0.25">
      <c r="A116" s="99">
        <v>10</v>
      </c>
      <c r="B116" s="57"/>
      <c r="C116" s="57"/>
      <c r="D116" s="57"/>
      <c r="E116" s="57"/>
    </row>
    <row r="117" spans="1:5" ht="19.5" customHeight="1" x14ac:dyDescent="0.25">
      <c r="A117" s="99">
        <v>11</v>
      </c>
      <c r="B117" s="57"/>
      <c r="C117" s="57"/>
      <c r="D117" s="57"/>
      <c r="E117" s="57"/>
    </row>
    <row r="118" spans="1:5" ht="24" customHeight="1" x14ac:dyDescent="0.25">
      <c r="A118" s="99">
        <v>12</v>
      </c>
      <c r="B118" s="57"/>
      <c r="C118" s="57"/>
      <c r="D118" s="57"/>
      <c r="E118" s="57"/>
    </row>
    <row r="119" spans="1:5" ht="26.25" customHeight="1" x14ac:dyDescent="0.25">
      <c r="A119" s="99">
        <v>13</v>
      </c>
      <c r="B119" s="57"/>
      <c r="C119" s="57"/>
      <c r="D119" s="57"/>
      <c r="E119" s="57"/>
    </row>
    <row r="120" spans="1:5" ht="19.5" customHeight="1" x14ac:dyDescent="0.25">
      <c r="A120" s="99">
        <v>14</v>
      </c>
      <c r="B120" s="57"/>
      <c r="C120" s="57"/>
      <c r="D120" s="57"/>
      <c r="E120" s="57"/>
    </row>
    <row r="121" spans="1:5" ht="18.75" x14ac:dyDescent="0.25">
      <c r="A121" s="151"/>
      <c r="B121" s="145" t="s">
        <v>71</v>
      </c>
      <c r="C121" s="242"/>
      <c r="D121" s="242"/>
      <c r="E121" s="242"/>
    </row>
    <row r="122" spans="1:5" ht="18.75" x14ac:dyDescent="0.25">
      <c r="A122" s="174">
        <v>1</v>
      </c>
      <c r="B122" s="57"/>
      <c r="C122" s="57"/>
      <c r="D122" s="57"/>
      <c r="E122" s="57"/>
    </row>
    <row r="123" spans="1:5" ht="18.75" x14ac:dyDescent="0.25">
      <c r="A123" s="174">
        <v>2</v>
      </c>
      <c r="B123" s="57"/>
      <c r="C123" s="57"/>
      <c r="D123" s="57"/>
      <c r="E123" s="57"/>
    </row>
    <row r="124" spans="1:5" ht="18.75" x14ac:dyDescent="0.25">
      <c r="A124" s="174">
        <v>3</v>
      </c>
      <c r="B124" s="57"/>
      <c r="C124" s="57"/>
      <c r="D124" s="57"/>
      <c r="E124" s="57"/>
    </row>
    <row r="125" spans="1:5" ht="18.75" x14ac:dyDescent="0.25">
      <c r="A125" s="174">
        <v>4</v>
      </c>
      <c r="B125" s="57"/>
      <c r="C125" s="57"/>
      <c r="D125" s="57"/>
      <c r="E125" s="57"/>
    </row>
    <row r="126" spans="1:5" ht="18.75" x14ac:dyDescent="0.3">
      <c r="A126" s="174">
        <v>5</v>
      </c>
      <c r="B126" s="58"/>
      <c r="C126" s="152"/>
      <c r="D126" s="152"/>
      <c r="E126" s="152"/>
    </row>
    <row r="127" spans="1:5" ht="37.5" x14ac:dyDescent="0.3">
      <c r="A127" s="151"/>
      <c r="B127" s="153" t="s">
        <v>194</v>
      </c>
      <c r="C127" s="148"/>
      <c r="D127" s="148"/>
      <c r="E127" s="148"/>
    </row>
    <row r="128" spans="1:5" ht="18.75" x14ac:dyDescent="0.3">
      <c r="A128" s="174">
        <v>1</v>
      </c>
      <c r="B128" s="58"/>
      <c r="C128" s="152"/>
      <c r="D128" s="152"/>
      <c r="E128" s="152"/>
    </row>
    <row r="129" spans="1:5" ht="18.75" x14ac:dyDescent="0.3">
      <c r="A129" s="174">
        <v>2</v>
      </c>
      <c r="B129" s="58"/>
      <c r="C129" s="152"/>
      <c r="D129" s="152"/>
      <c r="E129" s="152"/>
    </row>
    <row r="130" spans="1:5" ht="18.75" x14ac:dyDescent="0.3">
      <c r="A130" s="174">
        <v>3</v>
      </c>
      <c r="B130" s="58"/>
      <c r="C130" s="152"/>
      <c r="D130" s="152"/>
      <c r="E130" s="152"/>
    </row>
    <row r="131" spans="1:5" ht="18.75" x14ac:dyDescent="0.3">
      <c r="A131" s="174">
        <v>4</v>
      </c>
      <c r="B131" s="58"/>
      <c r="C131" s="152"/>
      <c r="D131" s="152"/>
      <c r="E131" s="152"/>
    </row>
    <row r="132" spans="1:5" ht="18.75" x14ac:dyDescent="0.3">
      <c r="A132" s="174">
        <v>5</v>
      </c>
      <c r="B132" s="58"/>
      <c r="C132" s="152"/>
      <c r="D132" s="152"/>
      <c r="E132" s="152"/>
    </row>
    <row r="133" spans="1:5" ht="18.75" x14ac:dyDescent="0.25">
      <c r="A133" s="61"/>
      <c r="B133" s="61"/>
      <c r="C133" s="61"/>
      <c r="D133" s="61"/>
      <c r="E133" s="61"/>
    </row>
    <row r="134" spans="1:5" ht="18.75" x14ac:dyDescent="0.25">
      <c r="A134" s="61"/>
      <c r="B134" s="61"/>
      <c r="C134" s="61"/>
      <c r="D134" s="61"/>
      <c r="E134" s="61"/>
    </row>
  </sheetData>
  <sheetProtection sort="0" autoFilter="0" pivotTables="0"/>
  <mergeCells count="1">
    <mergeCell ref="A1:E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4" zoomScaleSheetLayoutView="100" workbookViewId="0">
      <selection activeCell="B3" sqref="B3:E10"/>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84" t="s">
        <v>140</v>
      </c>
      <c r="B1" s="384"/>
      <c r="C1" s="384"/>
      <c r="D1" s="384"/>
      <c r="E1" s="384"/>
    </row>
    <row r="2" spans="1:5" ht="94.5" customHeight="1" x14ac:dyDescent="0.25">
      <c r="A2" s="211" t="s">
        <v>141</v>
      </c>
      <c r="B2" s="211" t="s">
        <v>142</v>
      </c>
      <c r="C2" s="211" t="s">
        <v>143</v>
      </c>
      <c r="D2" s="211" t="s">
        <v>144</v>
      </c>
      <c r="E2" s="211" t="s">
        <v>145</v>
      </c>
    </row>
    <row r="3" spans="1:5" ht="56.25" x14ac:dyDescent="0.3">
      <c r="A3" s="65" t="s">
        <v>146</v>
      </c>
      <c r="B3" s="54">
        <v>10</v>
      </c>
      <c r="C3" s="103">
        <v>0</v>
      </c>
      <c r="D3" s="103">
        <v>10</v>
      </c>
      <c r="E3" s="103">
        <v>0</v>
      </c>
    </row>
    <row r="4" spans="1:5" ht="75" x14ac:dyDescent="0.3">
      <c r="A4" s="65" t="s">
        <v>147</v>
      </c>
      <c r="B4" s="54">
        <v>0</v>
      </c>
      <c r="C4" s="103">
        <v>0</v>
      </c>
      <c r="D4" s="103">
        <v>0</v>
      </c>
      <c r="E4" s="103">
        <v>0</v>
      </c>
    </row>
    <row r="5" spans="1:5" ht="112.5" x14ac:dyDescent="0.3">
      <c r="A5" s="65" t="s">
        <v>220</v>
      </c>
      <c r="B5" s="112">
        <f>B6+B7+B8+B9</f>
        <v>0</v>
      </c>
      <c r="C5" s="112">
        <f>C6+C7+C8+C9</f>
        <v>0</v>
      </c>
      <c r="D5" s="112">
        <f>D6+D7+D8+D9</f>
        <v>0</v>
      </c>
      <c r="E5" s="112">
        <f>E6+E7+E8+E9</f>
        <v>0</v>
      </c>
    </row>
    <row r="6" spans="1:5" ht="24" customHeight="1" x14ac:dyDescent="0.3">
      <c r="A6" s="65" t="s">
        <v>267</v>
      </c>
      <c r="B6" s="54">
        <v>0</v>
      </c>
      <c r="C6" s="103">
        <v>0</v>
      </c>
      <c r="D6" s="103">
        <v>0</v>
      </c>
      <c r="E6" s="103">
        <v>0</v>
      </c>
    </row>
    <row r="7" spans="1:5" ht="37.5" x14ac:dyDescent="0.3">
      <c r="A7" s="65" t="s">
        <v>148</v>
      </c>
      <c r="B7" s="54">
        <v>0</v>
      </c>
      <c r="C7" s="103">
        <v>0</v>
      </c>
      <c r="D7" s="103">
        <v>0</v>
      </c>
      <c r="E7" s="103">
        <v>0</v>
      </c>
    </row>
    <row r="8" spans="1:5" ht="56.25" x14ac:dyDescent="0.3">
      <c r="A8" s="65" t="s">
        <v>149</v>
      </c>
      <c r="B8" s="54">
        <v>0</v>
      </c>
      <c r="C8" s="103">
        <v>0</v>
      </c>
      <c r="D8" s="103">
        <v>0</v>
      </c>
      <c r="E8" s="103">
        <v>0</v>
      </c>
    </row>
    <row r="9" spans="1:5" ht="56.25" x14ac:dyDescent="0.3">
      <c r="A9" s="65" t="s">
        <v>150</v>
      </c>
      <c r="B9" s="54">
        <v>0</v>
      </c>
      <c r="C9" s="103">
        <v>0</v>
      </c>
      <c r="D9" s="103">
        <v>0</v>
      </c>
      <c r="E9" s="103">
        <v>0</v>
      </c>
    </row>
    <row r="10" spans="1:5" ht="18.75" x14ac:dyDescent="0.25">
      <c r="A10" s="66" t="s">
        <v>91</v>
      </c>
      <c r="B10" s="101">
        <f>B3+B4+B5</f>
        <v>10</v>
      </c>
      <c r="C10" s="101">
        <f>C3+C4+C5</f>
        <v>0</v>
      </c>
      <c r="D10" s="101">
        <f>D3+D4+D5</f>
        <v>10</v>
      </c>
      <c r="E10" s="101">
        <f>E3+E4+E5</f>
        <v>0</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sheetProtection sheet="1" objects="1" scenarios="1"/>
  <mergeCells count="1">
    <mergeCell ref="A1:E1"/>
  </mergeCells>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view="pageBreakPreview" topLeftCell="A43" zoomScaleSheetLayoutView="100" workbookViewId="0">
      <selection activeCell="A52" sqref="A52:D54"/>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83" t="s">
        <v>151</v>
      </c>
      <c r="B1" s="385"/>
      <c r="C1" s="385"/>
      <c r="D1" s="385"/>
    </row>
    <row r="2" spans="1:4" ht="37.5" x14ac:dyDescent="0.25">
      <c r="A2" s="27" t="s">
        <v>93</v>
      </c>
      <c r="B2" s="27" t="s">
        <v>94</v>
      </c>
      <c r="C2" s="27" t="s">
        <v>95</v>
      </c>
      <c r="D2" s="27" t="s">
        <v>152</v>
      </c>
    </row>
    <row r="3" spans="1:4" ht="18.75" x14ac:dyDescent="0.25">
      <c r="A3" s="143" t="s">
        <v>221</v>
      </c>
      <c r="B3" s="144"/>
      <c r="C3" s="143"/>
      <c r="D3" s="144"/>
    </row>
    <row r="4" spans="1:4" ht="15.75" x14ac:dyDescent="0.25">
      <c r="A4" s="167"/>
      <c r="B4" s="172"/>
      <c r="C4" s="172"/>
      <c r="D4" s="167"/>
    </row>
    <row r="5" spans="1:4" ht="18.75" x14ac:dyDescent="0.25">
      <c r="A5" s="68"/>
      <c r="B5" s="100"/>
      <c r="C5" s="68"/>
      <c r="D5" s="100"/>
    </row>
    <row r="6" spans="1:4" ht="18.75" x14ac:dyDescent="0.25">
      <c r="A6" s="68"/>
      <c r="B6" s="100"/>
      <c r="C6" s="68"/>
      <c r="D6" s="100"/>
    </row>
    <row r="7" spans="1:4" ht="18.75" x14ac:dyDescent="0.25">
      <c r="A7" s="68"/>
      <c r="B7" s="100"/>
      <c r="C7" s="68"/>
      <c r="D7" s="100"/>
    </row>
    <row r="8" spans="1:4" ht="18.75" x14ac:dyDescent="0.25">
      <c r="A8" s="68"/>
      <c r="B8" s="100"/>
      <c r="C8" s="68"/>
      <c r="D8" s="100"/>
    </row>
    <row r="9" spans="1:4" ht="18.75" x14ac:dyDescent="0.25">
      <c r="A9" s="68"/>
      <c r="B9" s="100"/>
      <c r="C9" s="68"/>
      <c r="D9" s="100"/>
    </row>
    <row r="10" spans="1:4" ht="18.75" x14ac:dyDescent="0.25">
      <c r="A10" s="143" t="s">
        <v>124</v>
      </c>
      <c r="B10" s="155"/>
      <c r="C10" s="143"/>
      <c r="D10" s="144"/>
    </row>
    <row r="11" spans="1:4" ht="15.75" customHeight="1" x14ac:dyDescent="0.25">
      <c r="A11" s="167"/>
      <c r="B11" s="168"/>
      <c r="C11" s="167"/>
      <c r="D11" s="167"/>
    </row>
    <row r="12" spans="1:4" ht="15.75" x14ac:dyDescent="0.25">
      <c r="A12" s="167"/>
      <c r="B12" s="172"/>
      <c r="C12" s="172"/>
      <c r="D12" s="167"/>
    </row>
    <row r="13" spans="1:4" ht="15.75" x14ac:dyDescent="0.25">
      <c r="A13" s="200"/>
      <c r="B13" s="172"/>
      <c r="C13" s="167"/>
      <c r="D13" s="167"/>
    </row>
    <row r="14" spans="1:4" ht="15.75" x14ac:dyDescent="0.25">
      <c r="A14" s="167"/>
      <c r="B14" s="175"/>
      <c r="C14" s="167"/>
      <c r="D14" s="167"/>
    </row>
    <row r="15" spans="1:4" ht="13.5" customHeight="1" x14ac:dyDescent="0.25">
      <c r="A15" s="167"/>
      <c r="B15" s="175"/>
      <c r="C15" s="167"/>
      <c r="D15" s="167"/>
    </row>
    <row r="16" spans="1:4" ht="16.5" customHeight="1" x14ac:dyDescent="0.25">
      <c r="A16" s="167"/>
      <c r="B16" s="175"/>
      <c r="C16" s="167"/>
      <c r="D16" s="167"/>
    </row>
    <row r="17" spans="1:4" ht="15.75" x14ac:dyDescent="0.25">
      <c r="A17" s="177"/>
      <c r="B17" s="189"/>
      <c r="C17" s="177"/>
      <c r="D17" s="190"/>
    </row>
    <row r="18" spans="1:4" ht="18.75" x14ac:dyDescent="0.25">
      <c r="A18" s="68"/>
      <c r="B18" s="100"/>
      <c r="C18" s="68"/>
      <c r="D18" s="100"/>
    </row>
    <row r="19" spans="1:4" ht="18.75" x14ac:dyDescent="0.25">
      <c r="A19" s="143" t="s">
        <v>235</v>
      </c>
      <c r="B19" s="155"/>
      <c r="C19" s="143"/>
      <c r="D19" s="144"/>
    </row>
    <row r="20" spans="1:4" ht="17.25" customHeight="1" x14ac:dyDescent="0.25">
      <c r="A20" s="167" t="s">
        <v>365</v>
      </c>
      <c r="B20" s="191" t="s">
        <v>366</v>
      </c>
      <c r="C20" s="192" t="s">
        <v>367</v>
      </c>
      <c r="D20" s="192" t="s">
        <v>368</v>
      </c>
    </row>
    <row r="21" spans="1:4" ht="71.25" customHeight="1" x14ac:dyDescent="0.25">
      <c r="A21" s="167" t="s">
        <v>422</v>
      </c>
      <c r="B21" s="172">
        <v>43842</v>
      </c>
      <c r="C21" s="299" t="s">
        <v>423</v>
      </c>
      <c r="D21" s="167" t="s">
        <v>424</v>
      </c>
    </row>
    <row r="22" spans="1:4" ht="134.25" customHeight="1" x14ac:dyDescent="0.25">
      <c r="A22" s="167" t="s">
        <v>425</v>
      </c>
      <c r="B22" s="172">
        <v>44118</v>
      </c>
      <c r="C22" s="167" t="s">
        <v>429</v>
      </c>
      <c r="D22" s="167" t="s">
        <v>426</v>
      </c>
    </row>
    <row r="23" spans="1:4" ht="173.25" x14ac:dyDescent="0.25">
      <c r="A23" s="167" t="s">
        <v>431</v>
      </c>
      <c r="B23" s="167" t="s">
        <v>432</v>
      </c>
      <c r="C23" s="167" t="s">
        <v>433</v>
      </c>
      <c r="D23" s="167" t="s">
        <v>476</v>
      </c>
    </row>
    <row r="24" spans="1:4" ht="31.5" x14ac:dyDescent="0.25">
      <c r="A24" s="167" t="s">
        <v>444</v>
      </c>
      <c r="B24" s="176" t="s">
        <v>441</v>
      </c>
      <c r="C24" s="176" t="s">
        <v>442</v>
      </c>
      <c r="D24" s="167" t="s">
        <v>443</v>
      </c>
    </row>
    <row r="25" spans="1:4" ht="51" customHeight="1" x14ac:dyDescent="0.25">
      <c r="A25" s="167" t="s">
        <v>445</v>
      </c>
      <c r="B25" s="168" t="s">
        <v>446</v>
      </c>
      <c r="C25" s="167" t="s">
        <v>447</v>
      </c>
      <c r="D25" s="167" t="s">
        <v>448</v>
      </c>
    </row>
    <row r="26" spans="1:4" ht="15.75" x14ac:dyDescent="0.25">
      <c r="A26" s="167"/>
      <c r="B26" s="176"/>
      <c r="C26" s="176"/>
      <c r="D26" s="167"/>
    </row>
    <row r="27" spans="1:4" ht="15.75" x14ac:dyDescent="0.25">
      <c r="A27" s="167"/>
      <c r="B27" s="167"/>
      <c r="C27" s="167"/>
      <c r="D27" s="167"/>
    </row>
    <row r="28" spans="1:4" ht="15.75" x14ac:dyDescent="0.25">
      <c r="A28" s="167"/>
      <c r="B28" s="172"/>
      <c r="C28" s="167"/>
      <c r="D28" s="167"/>
    </row>
    <row r="29" spans="1:4" ht="18" customHeight="1" x14ac:dyDescent="0.25">
      <c r="A29" s="167"/>
      <c r="B29" s="167"/>
      <c r="C29" s="167"/>
      <c r="D29" s="167"/>
    </row>
    <row r="30" spans="1:4" ht="18.75" customHeight="1" x14ac:dyDescent="0.25">
      <c r="A30" s="167"/>
      <c r="B30" s="167"/>
      <c r="C30" s="167"/>
      <c r="D30" s="167"/>
    </row>
    <row r="31" spans="1:4" ht="19.5" customHeight="1" x14ac:dyDescent="0.25">
      <c r="A31" s="167"/>
      <c r="B31" s="172"/>
      <c r="C31" s="167"/>
      <c r="D31" s="167"/>
    </row>
    <row r="32" spans="1:4" s="302" customFormat="1" ht="22.5" customHeight="1" x14ac:dyDescent="0.25">
      <c r="A32" s="303" t="s">
        <v>427</v>
      </c>
      <c r="B32" s="301"/>
      <c r="C32" s="300"/>
      <c r="D32" s="300"/>
    </row>
    <row r="33" spans="1:4" ht="15.75" hidden="1" customHeight="1" x14ac:dyDescent="0.25">
      <c r="A33" s="167"/>
      <c r="B33" s="172"/>
      <c r="C33" s="167"/>
      <c r="D33" s="167"/>
    </row>
    <row r="34" spans="1:4" ht="81" customHeight="1" x14ac:dyDescent="0.25">
      <c r="A34" s="167" t="s">
        <v>428</v>
      </c>
      <c r="B34" s="167"/>
      <c r="C34" s="167"/>
      <c r="D34" s="167" t="s">
        <v>430</v>
      </c>
    </row>
    <row r="35" spans="1:4" ht="39.75" customHeight="1" x14ac:dyDescent="0.25">
      <c r="A35" s="167" t="s">
        <v>434</v>
      </c>
      <c r="B35" s="172">
        <v>43842</v>
      </c>
      <c r="C35" s="304" t="s">
        <v>435</v>
      </c>
      <c r="D35" s="167" t="s">
        <v>436</v>
      </c>
    </row>
    <row r="36" spans="1:4" ht="47.25" customHeight="1" x14ac:dyDescent="0.25">
      <c r="A36" s="167" t="s">
        <v>439</v>
      </c>
      <c r="B36" s="172">
        <v>44101</v>
      </c>
      <c r="C36" s="167"/>
      <c r="D36" s="167" t="s">
        <v>440</v>
      </c>
    </row>
    <row r="37" spans="1:4" ht="87.75" customHeight="1" x14ac:dyDescent="0.25">
      <c r="A37" s="167" t="s">
        <v>452</v>
      </c>
      <c r="B37" s="172">
        <v>43835</v>
      </c>
      <c r="C37" s="167"/>
      <c r="D37" s="167" t="s">
        <v>453</v>
      </c>
    </row>
    <row r="38" spans="1:4" ht="55.5" customHeight="1" x14ac:dyDescent="0.25">
      <c r="A38" s="167" t="s">
        <v>454</v>
      </c>
      <c r="B38" s="172">
        <v>43836</v>
      </c>
      <c r="C38" s="167" t="s">
        <v>455</v>
      </c>
      <c r="D38" s="167" t="s">
        <v>456</v>
      </c>
    </row>
    <row r="39" spans="1:4" ht="19.5" customHeight="1" x14ac:dyDescent="0.25">
      <c r="A39" s="167"/>
      <c r="B39" s="172"/>
      <c r="C39" s="167"/>
      <c r="D39" s="167"/>
    </row>
    <row r="40" spans="1:4" ht="18.75" customHeight="1" x14ac:dyDescent="0.25">
      <c r="A40" s="167"/>
      <c r="B40" s="167"/>
      <c r="C40" s="167"/>
      <c r="D40" s="167"/>
    </row>
    <row r="41" spans="1:4" ht="18.75" customHeight="1" x14ac:dyDescent="0.25">
      <c r="A41" s="171"/>
      <c r="B41" s="170"/>
      <c r="C41" s="171"/>
      <c r="D41" s="167"/>
    </row>
    <row r="42" spans="1:4" ht="18.75" customHeight="1" x14ac:dyDescent="0.25">
      <c r="A42" s="167"/>
      <c r="B42" s="167"/>
      <c r="C42" s="167"/>
      <c r="D42" s="167"/>
    </row>
    <row r="43" spans="1:4" ht="20.25" customHeight="1" x14ac:dyDescent="0.25">
      <c r="B43" s="168"/>
      <c r="C43" s="167"/>
      <c r="D43" s="167"/>
    </row>
    <row r="44" spans="1:4" s="302" customFormat="1" ht="17.25" customHeight="1" x14ac:dyDescent="0.25">
      <c r="A44" s="303" t="s">
        <v>232</v>
      </c>
      <c r="B44" s="301"/>
      <c r="C44" s="300"/>
      <c r="D44" s="300"/>
    </row>
    <row r="45" spans="1:4" ht="110.25" x14ac:dyDescent="0.25">
      <c r="A45" s="167" t="s">
        <v>457</v>
      </c>
      <c r="B45" s="168">
        <v>43864</v>
      </c>
      <c r="C45" s="167" t="s">
        <v>458</v>
      </c>
      <c r="D45" s="167" t="s">
        <v>460</v>
      </c>
    </row>
    <row r="46" spans="1:4" ht="48" customHeight="1" x14ac:dyDescent="0.25">
      <c r="A46" s="167" t="s">
        <v>463</v>
      </c>
      <c r="B46" s="172" t="s">
        <v>464</v>
      </c>
      <c r="C46" s="167" t="s">
        <v>465</v>
      </c>
      <c r="D46" s="167" t="s">
        <v>461</v>
      </c>
    </row>
    <row r="47" spans="1:4" ht="66" customHeight="1" x14ac:dyDescent="0.25">
      <c r="A47" s="167" t="s">
        <v>466</v>
      </c>
      <c r="B47" s="172" t="s">
        <v>467</v>
      </c>
      <c r="C47" s="167" t="s">
        <v>468</v>
      </c>
      <c r="D47" s="167" t="s">
        <v>469</v>
      </c>
    </row>
    <row r="48" spans="1:4" ht="66" customHeight="1" x14ac:dyDescent="0.25">
      <c r="A48" s="167" t="s">
        <v>474</v>
      </c>
      <c r="B48" s="172"/>
      <c r="C48" s="167"/>
      <c r="D48" s="167" t="s">
        <v>475</v>
      </c>
    </row>
    <row r="49" spans="1:4" ht="66" customHeight="1" x14ac:dyDescent="0.25">
      <c r="A49" s="167"/>
      <c r="B49" s="172"/>
      <c r="C49" s="167"/>
      <c r="D49" s="167"/>
    </row>
    <row r="50" spans="1:4" ht="19.5" customHeight="1" x14ac:dyDescent="0.25">
      <c r="A50" s="173"/>
      <c r="B50" s="172"/>
      <c r="C50" s="167"/>
      <c r="D50" s="167"/>
    </row>
    <row r="51" spans="1:4" s="302" customFormat="1" ht="19.5" customHeight="1" x14ac:dyDescent="0.25">
      <c r="A51" s="303" t="s">
        <v>233</v>
      </c>
      <c r="B51" s="301"/>
      <c r="C51" s="300"/>
      <c r="D51" s="300"/>
    </row>
    <row r="52" spans="1:4" ht="74.25" customHeight="1" x14ac:dyDescent="0.25">
      <c r="A52" s="167" t="s">
        <v>437</v>
      </c>
      <c r="B52" s="172" t="s">
        <v>438</v>
      </c>
      <c r="C52" s="167" t="s">
        <v>459</v>
      </c>
      <c r="D52" s="167" t="s">
        <v>462</v>
      </c>
    </row>
    <row r="53" spans="1:4" ht="34.5" customHeight="1" x14ac:dyDescent="0.25">
      <c r="A53" s="167" t="s">
        <v>470</v>
      </c>
      <c r="B53" s="172"/>
      <c r="C53" s="167"/>
      <c r="D53" s="307" t="s">
        <v>471</v>
      </c>
    </row>
    <row r="54" spans="1:4" ht="15.75" customHeight="1" x14ac:dyDescent="0.25">
      <c r="A54" s="167" t="s">
        <v>472</v>
      </c>
      <c r="B54" s="172"/>
      <c r="C54" s="167"/>
      <c r="D54" s="308" t="s">
        <v>473</v>
      </c>
    </row>
    <row r="55" spans="1:4" ht="16.5" customHeight="1" x14ac:dyDescent="0.25">
      <c r="A55" s="167"/>
      <c r="B55" s="172"/>
      <c r="C55" s="167"/>
      <c r="D55" s="167"/>
    </row>
    <row r="56" spans="1:4" ht="15.75" customHeight="1" x14ac:dyDescent="0.25">
      <c r="A56" s="167"/>
      <c r="B56" s="167"/>
      <c r="C56" s="167"/>
      <c r="D56" s="167"/>
    </row>
    <row r="57" spans="1:4" ht="18.75" customHeight="1" x14ac:dyDescent="0.25">
      <c r="A57" s="167"/>
      <c r="B57" s="172"/>
      <c r="C57" s="176"/>
      <c r="D57" s="167"/>
    </row>
    <row r="58" spans="1:4" ht="17.25" customHeight="1" x14ac:dyDescent="0.25">
      <c r="A58" s="167"/>
      <c r="B58" s="167"/>
      <c r="C58" s="167"/>
      <c r="D58" s="167"/>
    </row>
    <row r="59" spans="1:4" ht="18" customHeight="1" x14ac:dyDescent="0.25">
      <c r="A59" s="167"/>
      <c r="B59" s="172"/>
      <c r="C59" s="167"/>
      <c r="D59" s="167"/>
    </row>
    <row r="60" spans="1:4" ht="18.75" customHeight="1" x14ac:dyDescent="0.25">
      <c r="A60" s="167"/>
      <c r="B60" s="172"/>
      <c r="C60" s="167"/>
      <c r="D60" s="167"/>
    </row>
    <row r="61" spans="1:4" ht="18" customHeight="1" x14ac:dyDescent="0.25">
      <c r="A61" s="167"/>
      <c r="B61" s="172"/>
      <c r="C61" s="167"/>
      <c r="D61" s="167"/>
    </row>
    <row r="62" spans="1:4" ht="18.75" customHeight="1" x14ac:dyDescent="0.25">
      <c r="A62" s="167"/>
      <c r="B62" s="172"/>
      <c r="C62" s="167"/>
      <c r="D62" s="167"/>
    </row>
    <row r="63" spans="1:4" ht="16.5" customHeight="1" x14ac:dyDescent="0.25">
      <c r="A63" s="167"/>
      <c r="B63" s="172"/>
      <c r="C63" s="167"/>
      <c r="D63" s="167"/>
    </row>
    <row r="64" spans="1:4" ht="18" customHeight="1" x14ac:dyDescent="0.25">
      <c r="A64" s="167"/>
      <c r="B64" s="172"/>
      <c r="C64" s="167"/>
      <c r="D64" s="167"/>
    </row>
    <row r="65" spans="1:4" ht="18" customHeight="1" x14ac:dyDescent="0.25">
      <c r="A65" s="167"/>
      <c r="B65" s="172"/>
      <c r="C65" s="167"/>
      <c r="D65" s="167"/>
    </row>
    <row r="66" spans="1:4" ht="18" customHeight="1" x14ac:dyDescent="0.25">
      <c r="A66" s="167"/>
      <c r="B66" s="172"/>
      <c r="C66" s="167"/>
      <c r="D66" s="167"/>
    </row>
    <row r="67" spans="1:4" ht="17.25" customHeight="1" x14ac:dyDescent="0.25">
      <c r="A67" s="167"/>
      <c r="B67" s="172"/>
      <c r="C67" s="167"/>
      <c r="D67" s="167"/>
    </row>
    <row r="68" spans="1:4" ht="21.75" customHeight="1" x14ac:dyDescent="0.25">
      <c r="A68" s="167"/>
      <c r="B68" s="172"/>
      <c r="C68" s="167"/>
      <c r="D68" s="167"/>
    </row>
    <row r="69" spans="1:4" ht="18" customHeight="1" x14ac:dyDescent="0.25">
      <c r="A69" s="167"/>
      <c r="B69" s="167"/>
      <c r="C69" s="186"/>
      <c r="D69" s="167"/>
    </row>
    <row r="70" spans="1:4" ht="14.25" customHeight="1" x14ac:dyDescent="0.25">
      <c r="A70" s="167"/>
      <c r="B70" s="172"/>
      <c r="C70" s="169"/>
      <c r="D70" s="167"/>
    </row>
    <row r="71" spans="1:4" ht="14.25" customHeight="1" x14ac:dyDescent="0.25">
      <c r="A71" s="167"/>
      <c r="B71" s="167"/>
      <c r="C71" s="169"/>
      <c r="D71" s="167"/>
    </row>
    <row r="72" spans="1:4" ht="15" customHeight="1" x14ac:dyDescent="0.25">
      <c r="A72" s="167"/>
      <c r="B72" s="167"/>
      <c r="C72" s="167"/>
      <c r="D72" s="167"/>
    </row>
    <row r="73" spans="1:4" ht="14.25" customHeight="1" x14ac:dyDescent="0.25">
      <c r="A73" s="167"/>
      <c r="B73" s="172"/>
      <c r="C73" s="167"/>
      <c r="D73" s="167"/>
    </row>
    <row r="74" spans="1:4" ht="15" customHeight="1" x14ac:dyDescent="0.25">
      <c r="A74" s="167"/>
      <c r="B74" s="172"/>
      <c r="C74" s="167"/>
      <c r="D74" s="167"/>
    </row>
    <row r="75" spans="1:4" ht="16.5" customHeight="1" x14ac:dyDescent="0.25">
      <c r="A75" s="167"/>
      <c r="B75" s="172"/>
      <c r="C75" s="199"/>
      <c r="D75" s="167"/>
    </row>
    <row r="76" spans="1:4" ht="15.75" customHeight="1" x14ac:dyDescent="0.25">
      <c r="A76" s="199"/>
      <c r="B76" s="172"/>
      <c r="C76" s="167"/>
      <c r="D76" s="167"/>
    </row>
    <row r="77" spans="1:4" ht="18" customHeight="1" x14ac:dyDescent="0.25">
      <c r="A77" s="167"/>
      <c r="B77" s="172"/>
      <c r="C77" s="167"/>
      <c r="D77" s="167"/>
    </row>
    <row r="78" spans="1:4" ht="18" customHeight="1" x14ac:dyDescent="0.25">
      <c r="A78" s="167"/>
      <c r="B78" s="172"/>
      <c r="C78" s="167"/>
      <c r="D78" s="167"/>
    </row>
    <row r="79" spans="1:4" ht="15.75" customHeight="1" x14ac:dyDescent="0.25">
      <c r="A79" s="167"/>
      <c r="B79" s="167"/>
      <c r="C79" s="167"/>
      <c r="D79" s="167"/>
    </row>
    <row r="80" spans="1:4" ht="15.75" customHeight="1" x14ac:dyDescent="0.25">
      <c r="A80" s="167"/>
      <c r="B80" s="172"/>
      <c r="C80" s="167"/>
      <c r="D80" s="167"/>
    </row>
    <row r="81" spans="1:4" ht="18" customHeight="1" x14ac:dyDescent="0.25">
      <c r="A81" s="199"/>
      <c r="B81" s="172"/>
      <c r="C81" s="167"/>
      <c r="D81" s="167"/>
    </row>
    <row r="82" spans="1:4" ht="16.5" customHeight="1" x14ac:dyDescent="0.25">
      <c r="A82" s="167"/>
      <c r="B82" s="172"/>
      <c r="C82" s="167"/>
      <c r="D82" s="167"/>
    </row>
    <row r="83" spans="1:4" ht="15" customHeight="1" x14ac:dyDescent="0.25">
      <c r="A83" s="167"/>
      <c r="B83" s="172"/>
      <c r="C83" s="167"/>
      <c r="D83" s="167"/>
    </row>
    <row r="84" spans="1:4" ht="20.25" customHeight="1" x14ac:dyDescent="0.25">
      <c r="A84" s="167"/>
      <c r="B84" s="167"/>
      <c r="C84" s="193"/>
      <c r="D84" s="167"/>
    </row>
    <row r="85" spans="1:4" ht="18.75" customHeight="1" x14ac:dyDescent="0.25">
      <c r="A85" s="185"/>
      <c r="B85" s="187"/>
      <c r="C85" s="143"/>
      <c r="D85" s="194"/>
    </row>
    <row r="86" spans="1:4" ht="18.75" customHeight="1" x14ac:dyDescent="0.25">
      <c r="A86" s="143" t="s">
        <v>236</v>
      </c>
      <c r="B86" s="155"/>
      <c r="C86" s="167"/>
      <c r="D86" s="144"/>
    </row>
    <row r="87" spans="1:4" ht="14.25" customHeight="1" x14ac:dyDescent="0.25">
      <c r="A87" s="167"/>
      <c r="B87" s="172"/>
      <c r="C87" s="167"/>
      <c r="D87" s="167"/>
    </row>
    <row r="88" spans="1:4" ht="15.75" customHeight="1" x14ac:dyDescent="0.25">
      <c r="A88" s="167"/>
      <c r="B88" s="167"/>
      <c r="C88" s="167"/>
      <c r="D88" s="167"/>
    </row>
    <row r="89" spans="1:4" ht="15" customHeight="1" x14ac:dyDescent="0.25">
      <c r="A89" s="167"/>
      <c r="B89" s="167"/>
      <c r="C89" s="167"/>
      <c r="D89" s="167"/>
    </row>
    <row r="90" spans="1:4" ht="16.5" customHeight="1" x14ac:dyDescent="0.25">
      <c r="A90" s="167"/>
      <c r="B90" s="172"/>
      <c r="C90" s="167"/>
      <c r="D90" s="167"/>
    </row>
    <row r="91" spans="1:4" ht="17.25" customHeight="1" x14ac:dyDescent="0.25">
      <c r="A91" s="167"/>
      <c r="B91" s="167"/>
      <c r="C91" s="167"/>
      <c r="D91" s="177"/>
    </row>
    <row r="92" spans="1:4" ht="16.5" customHeight="1" x14ac:dyDescent="0.25">
      <c r="A92" s="167"/>
      <c r="B92" s="172"/>
      <c r="C92" s="167"/>
      <c r="D92" s="167"/>
    </row>
    <row r="93" spans="1:4" ht="15" customHeight="1" x14ac:dyDescent="0.25">
      <c r="A93" s="167"/>
      <c r="B93" s="167"/>
      <c r="C93" s="172"/>
      <c r="D93" s="167"/>
    </row>
    <row r="94" spans="1:4" ht="17.25" customHeight="1" x14ac:dyDescent="0.25">
      <c r="A94" s="167"/>
      <c r="B94" s="172"/>
      <c r="C94" s="167"/>
      <c r="D94" s="167"/>
    </row>
    <row r="95" spans="1:4" ht="17.25" customHeight="1" x14ac:dyDescent="0.25">
      <c r="A95" s="167"/>
      <c r="B95" s="172"/>
      <c r="C95" s="167"/>
      <c r="D95" s="167"/>
    </row>
    <row r="96" spans="1:4" ht="15" customHeight="1" x14ac:dyDescent="0.25">
      <c r="A96" s="173"/>
      <c r="B96" s="172"/>
      <c r="C96" s="167"/>
      <c r="D96" s="167"/>
    </row>
    <row r="97" spans="1:4" ht="17.25" customHeight="1" x14ac:dyDescent="0.25">
      <c r="A97" s="167"/>
      <c r="B97" s="172"/>
      <c r="C97" s="167"/>
      <c r="D97" s="167"/>
    </row>
    <row r="98" spans="1:4" ht="15.75" customHeight="1" x14ac:dyDescent="0.25">
      <c r="A98" s="167"/>
      <c r="B98" s="172"/>
      <c r="C98" s="167"/>
      <c r="D98" s="167"/>
    </row>
    <row r="99" spans="1:4" ht="16.5" customHeight="1" x14ac:dyDescent="0.25">
      <c r="A99" s="167"/>
      <c r="B99" s="167"/>
      <c r="C99" s="167"/>
      <c r="D99" s="167"/>
    </row>
    <row r="100" spans="1:4" ht="16.5" customHeight="1" x14ac:dyDescent="0.25">
      <c r="A100" s="167"/>
      <c r="B100" s="172"/>
      <c r="C100" s="167"/>
      <c r="D100" s="167"/>
    </row>
    <row r="101" spans="1:4" ht="15.75" customHeight="1" x14ac:dyDescent="0.25">
      <c r="A101" s="167"/>
      <c r="B101" s="167"/>
      <c r="C101" s="167"/>
      <c r="D101" s="167"/>
    </row>
    <row r="102" spans="1:4" ht="18" customHeight="1" x14ac:dyDescent="0.25">
      <c r="A102" s="167"/>
      <c r="B102" s="172"/>
      <c r="C102" s="167"/>
      <c r="D102" s="167"/>
    </row>
    <row r="103" spans="1:4" ht="14.25" customHeight="1" x14ac:dyDescent="0.25">
      <c r="A103" s="167"/>
      <c r="B103" s="167"/>
      <c r="C103" s="167"/>
      <c r="D103" s="167"/>
    </row>
    <row r="104" spans="1:4" ht="16.5" customHeight="1" x14ac:dyDescent="0.25">
      <c r="A104" s="167"/>
      <c r="B104" s="167"/>
      <c r="C104" s="167"/>
      <c r="D104" s="167"/>
    </row>
    <row r="105" spans="1:4" ht="18.75" customHeight="1" x14ac:dyDescent="0.25">
      <c r="A105" s="167"/>
      <c r="B105" s="172"/>
      <c r="C105" s="167"/>
      <c r="D105" s="167"/>
    </row>
    <row r="106" spans="1:4" ht="16.5" customHeight="1" x14ac:dyDescent="0.25">
      <c r="A106" s="167"/>
      <c r="B106" s="167"/>
      <c r="C106" s="167"/>
      <c r="D106" s="167"/>
    </row>
    <row r="107" spans="1:4" ht="17.25" customHeight="1" x14ac:dyDescent="0.25">
      <c r="A107" s="167"/>
      <c r="B107" s="172"/>
      <c r="C107" s="198"/>
      <c r="D107" s="167"/>
    </row>
    <row r="108" spans="1:4" ht="17.25" customHeight="1" x14ac:dyDescent="0.25">
      <c r="A108" s="198"/>
      <c r="B108" s="171"/>
      <c r="C108" s="68"/>
      <c r="D108" s="194"/>
    </row>
    <row r="109" spans="1:4" ht="18.75" x14ac:dyDescent="0.25">
      <c r="A109" s="68"/>
      <c r="B109" s="100"/>
      <c r="C109" s="143"/>
      <c r="D109" s="100"/>
    </row>
    <row r="110" spans="1:4" ht="18.75" x14ac:dyDescent="0.25">
      <c r="A110" s="143" t="s">
        <v>232</v>
      </c>
      <c r="B110" s="155"/>
      <c r="C110" s="68"/>
      <c r="D110" s="144"/>
    </row>
    <row r="111" spans="1:4" ht="18.75" x14ac:dyDescent="0.25">
      <c r="A111" s="68"/>
      <c r="B111" s="100"/>
      <c r="C111" s="68"/>
      <c r="D111" s="100"/>
    </row>
    <row r="112" spans="1:4" ht="18.75" x14ac:dyDescent="0.25">
      <c r="A112" s="68"/>
      <c r="B112" s="100"/>
      <c r="C112" s="68"/>
      <c r="D112" s="100"/>
    </row>
    <row r="113" spans="1:4" ht="18.75" x14ac:dyDescent="0.25">
      <c r="A113" s="68"/>
      <c r="B113" s="100"/>
      <c r="C113" s="68"/>
      <c r="D113" s="100"/>
    </row>
    <row r="114" spans="1:4" ht="18.75" x14ac:dyDescent="0.25">
      <c r="A114" s="68"/>
      <c r="B114" s="100"/>
      <c r="C114" s="68"/>
      <c r="D114" s="100"/>
    </row>
    <row r="115" spans="1:4" ht="18.75" x14ac:dyDescent="0.25">
      <c r="A115" s="68"/>
      <c r="B115" s="100"/>
      <c r="C115" s="68"/>
      <c r="D115" s="100"/>
    </row>
    <row r="116" spans="1:4" ht="18.75" x14ac:dyDescent="0.25">
      <c r="A116" s="68"/>
      <c r="B116" s="100"/>
      <c r="C116" s="68"/>
      <c r="D116" s="100"/>
    </row>
    <row r="117" spans="1:4" ht="18.75" x14ac:dyDescent="0.25">
      <c r="A117" s="68"/>
      <c r="B117" s="100"/>
      <c r="C117" s="68"/>
      <c r="D117" s="100"/>
    </row>
    <row r="118" spans="1:4" ht="18.75" x14ac:dyDescent="0.25">
      <c r="A118" s="68"/>
      <c r="B118" s="100"/>
      <c r="C118" s="68"/>
      <c r="D118" s="100"/>
    </row>
    <row r="119" spans="1:4" ht="18.75" x14ac:dyDescent="0.25">
      <c r="A119" s="68"/>
      <c r="B119" s="100"/>
      <c r="C119" s="68"/>
      <c r="D119" s="100"/>
    </row>
    <row r="120" spans="1:4" ht="18.75" x14ac:dyDescent="0.25">
      <c r="A120" s="68"/>
      <c r="B120" s="100"/>
      <c r="C120" s="68"/>
      <c r="D120" s="100"/>
    </row>
    <row r="121" spans="1:4" ht="18.75" x14ac:dyDescent="0.25">
      <c r="A121" s="68"/>
      <c r="B121" s="100"/>
      <c r="C121" s="143"/>
      <c r="D121" s="100"/>
    </row>
    <row r="122" spans="1:4" ht="18.75" x14ac:dyDescent="0.25">
      <c r="A122" s="143" t="s">
        <v>238</v>
      </c>
      <c r="B122" s="155"/>
      <c r="C122" s="167"/>
      <c r="D122" s="144"/>
    </row>
    <row r="123" spans="1:4" ht="15.75" x14ac:dyDescent="0.25">
      <c r="A123" s="167"/>
      <c r="B123" s="172"/>
      <c r="C123" s="167"/>
      <c r="D123" s="167"/>
    </row>
    <row r="124" spans="1:4" ht="16.5" customHeight="1" x14ac:dyDescent="0.25">
      <c r="A124" s="167"/>
      <c r="B124" s="172"/>
      <c r="C124" s="167"/>
      <c r="D124" s="167"/>
    </row>
    <row r="125" spans="1:4" ht="14.25" customHeight="1" x14ac:dyDescent="0.25">
      <c r="A125" s="167"/>
      <c r="B125" s="172"/>
      <c r="C125" s="167"/>
      <c r="D125" s="167"/>
    </row>
    <row r="126" spans="1:4" ht="16.5" customHeight="1" x14ac:dyDescent="0.25">
      <c r="A126" s="167"/>
      <c r="B126" s="167"/>
      <c r="C126" s="167"/>
      <c r="D126" s="167"/>
    </row>
    <row r="127" spans="1:4" ht="15.75" x14ac:dyDescent="0.25">
      <c r="A127" s="167"/>
      <c r="B127" s="172"/>
      <c r="C127" s="167"/>
      <c r="D127" s="167"/>
    </row>
    <row r="128" spans="1:4" ht="15.75" x14ac:dyDescent="0.25">
      <c r="A128" s="167"/>
      <c r="B128" s="179"/>
      <c r="C128" s="167"/>
      <c r="D128" s="167"/>
    </row>
    <row r="129" spans="1:4" ht="16.5" customHeight="1" x14ac:dyDescent="0.25">
      <c r="A129" s="167"/>
      <c r="B129" s="172"/>
      <c r="C129" s="167"/>
      <c r="D129" s="167"/>
    </row>
    <row r="130" spans="1:4" ht="16.5" customHeight="1" x14ac:dyDescent="0.25">
      <c r="A130" s="167"/>
      <c r="B130" s="172"/>
      <c r="C130" s="167"/>
      <c r="D130" s="167"/>
    </row>
    <row r="131" spans="1:4" ht="15" customHeight="1" x14ac:dyDescent="0.25">
      <c r="A131" s="167"/>
      <c r="B131" s="167"/>
      <c r="C131" s="167"/>
      <c r="D131" s="178"/>
    </row>
    <row r="132" spans="1:4" ht="16.5" customHeight="1" x14ac:dyDescent="0.25">
      <c r="A132" s="167"/>
      <c r="B132" s="167"/>
      <c r="C132" s="167"/>
      <c r="D132" s="167"/>
    </row>
    <row r="133" spans="1:4" ht="15" customHeight="1" x14ac:dyDescent="0.25">
      <c r="A133" s="167"/>
      <c r="B133" s="172"/>
      <c r="C133" s="167"/>
      <c r="D133" s="167"/>
    </row>
    <row r="134" spans="1:4" ht="17.25" customHeight="1" x14ac:dyDescent="0.25">
      <c r="A134" s="167"/>
      <c r="B134" s="172"/>
      <c r="C134" s="167"/>
      <c r="D134" s="167"/>
    </row>
    <row r="135" spans="1:4" ht="17.25" customHeight="1" x14ac:dyDescent="0.25">
      <c r="A135" s="167"/>
      <c r="B135" s="167"/>
      <c r="C135" s="167"/>
      <c r="D135" s="167"/>
    </row>
    <row r="136" spans="1:4" ht="18.75" customHeight="1" x14ac:dyDescent="0.25">
      <c r="A136" s="167"/>
      <c r="B136" s="167"/>
      <c r="C136" s="167"/>
      <c r="D136" s="167"/>
    </row>
    <row r="137" spans="1:4" ht="16.5" customHeight="1" x14ac:dyDescent="0.25">
      <c r="A137" s="167"/>
      <c r="B137" s="172"/>
      <c r="C137" s="167"/>
      <c r="D137" s="167"/>
    </row>
    <row r="138" spans="1:4" ht="16.5" customHeight="1" x14ac:dyDescent="0.25">
      <c r="A138" s="167"/>
      <c r="B138" s="172"/>
      <c r="C138" s="167"/>
      <c r="D138" s="167"/>
    </row>
    <row r="139" spans="1:4" ht="18" customHeight="1" x14ac:dyDescent="0.25">
      <c r="A139" s="167"/>
      <c r="B139" s="169"/>
      <c r="C139" s="167"/>
      <c r="D139" s="167"/>
    </row>
    <row r="140" spans="1:4" ht="16.5" customHeight="1" x14ac:dyDescent="0.25">
      <c r="A140" s="167"/>
      <c r="B140" s="172"/>
      <c r="C140" s="167"/>
      <c r="D140" s="167"/>
    </row>
    <row r="141" spans="1:4" ht="18.75" customHeight="1" x14ac:dyDescent="0.25">
      <c r="A141" s="167"/>
      <c r="B141" s="167"/>
      <c r="C141" s="167"/>
      <c r="D141" s="167"/>
    </row>
    <row r="142" spans="1:4" ht="18" customHeight="1" x14ac:dyDescent="0.25">
      <c r="A142" s="167"/>
      <c r="B142" s="167"/>
      <c r="C142" s="167"/>
      <c r="D142" s="167"/>
    </row>
    <row r="143" spans="1:4" ht="19.5" customHeight="1" x14ac:dyDescent="0.25">
      <c r="A143" s="167"/>
      <c r="B143" s="167"/>
      <c r="C143" s="167"/>
      <c r="D143" s="167"/>
    </row>
    <row r="144" spans="1:4" ht="16.5" customHeight="1" x14ac:dyDescent="0.25">
      <c r="A144" s="167"/>
      <c r="B144" s="167"/>
      <c r="C144" s="167"/>
      <c r="D144" s="167"/>
    </row>
    <row r="145" spans="1:4" ht="19.5" customHeight="1" x14ac:dyDescent="0.25">
      <c r="A145" s="167"/>
      <c r="B145" s="167"/>
      <c r="C145" s="167"/>
      <c r="D145" s="167"/>
    </row>
    <row r="146" spans="1:4" ht="18.75" customHeight="1" x14ac:dyDescent="0.25">
      <c r="A146" s="167"/>
      <c r="B146" s="172"/>
      <c r="C146" s="167"/>
      <c r="D146" s="167"/>
    </row>
    <row r="147" spans="1:4" ht="18" customHeight="1" x14ac:dyDescent="0.25">
      <c r="A147" s="167"/>
      <c r="B147" s="172"/>
      <c r="C147" s="167"/>
      <c r="D147" s="167"/>
    </row>
    <row r="148" spans="1:4" ht="15" customHeight="1" x14ac:dyDescent="0.25">
      <c r="A148" s="167"/>
      <c r="B148" s="172"/>
      <c r="C148" s="143"/>
      <c r="D148" s="167"/>
    </row>
    <row r="149" spans="1:4" ht="18.75" x14ac:dyDescent="0.25">
      <c r="A149" s="143" t="s">
        <v>233</v>
      </c>
      <c r="B149" s="155"/>
      <c r="C149" s="167"/>
      <c r="D149" s="144"/>
    </row>
    <row r="150" spans="1:4" ht="21" customHeight="1" x14ac:dyDescent="0.25">
      <c r="A150" s="167"/>
      <c r="B150" s="172"/>
      <c r="C150" s="167"/>
      <c r="D150" s="167"/>
    </row>
    <row r="151" spans="1:4" ht="15" customHeight="1" x14ac:dyDescent="0.25">
      <c r="A151" s="167"/>
      <c r="B151" s="167"/>
      <c r="C151" s="173"/>
      <c r="D151" s="167"/>
    </row>
    <row r="152" spans="1:4" ht="15.75" customHeight="1" x14ac:dyDescent="0.25">
      <c r="A152" s="173"/>
      <c r="B152" s="173"/>
      <c r="C152" s="173"/>
      <c r="D152" s="173"/>
    </row>
    <row r="153" spans="1:4" ht="15.75" customHeight="1" x14ac:dyDescent="0.25">
      <c r="A153" s="173"/>
      <c r="B153" s="173"/>
      <c r="C153" s="173"/>
      <c r="D153" s="173"/>
    </row>
    <row r="154" spans="1:4" ht="17.25" customHeight="1" x14ac:dyDescent="0.25">
      <c r="A154" s="173"/>
      <c r="B154" s="173"/>
      <c r="C154" s="173"/>
      <c r="D154" s="173"/>
    </row>
    <row r="155" spans="1:4" ht="16.5" customHeight="1" x14ac:dyDescent="0.25">
      <c r="A155" s="173"/>
      <c r="B155" s="173"/>
      <c r="C155" s="173"/>
      <c r="D155" s="173"/>
    </row>
    <row r="156" spans="1:4" ht="17.25" customHeight="1" x14ac:dyDescent="0.25">
      <c r="A156" s="173"/>
      <c r="B156" s="172"/>
      <c r="C156" s="177"/>
      <c r="D156" s="173"/>
    </row>
    <row r="157" spans="1:4" ht="19.5" customHeight="1" x14ac:dyDescent="0.25">
      <c r="A157" s="167"/>
      <c r="B157" s="167"/>
      <c r="C157" s="173"/>
      <c r="D157" s="177"/>
    </row>
    <row r="158" spans="1:4" ht="15" customHeight="1" x14ac:dyDescent="0.25">
      <c r="A158" s="173"/>
      <c r="B158" s="173"/>
      <c r="C158" s="167"/>
      <c r="D158" s="173"/>
    </row>
    <row r="159" spans="1:4" ht="15" customHeight="1" x14ac:dyDescent="0.25">
      <c r="A159" s="167"/>
      <c r="B159" s="172"/>
      <c r="C159" s="173"/>
      <c r="D159" s="167"/>
    </row>
    <row r="160" spans="1:4" ht="18" customHeight="1" x14ac:dyDescent="0.25">
      <c r="A160" s="188"/>
      <c r="B160" s="173"/>
      <c r="C160" s="167"/>
      <c r="D160" s="173"/>
    </row>
    <row r="161" spans="1:4" ht="15" customHeight="1" x14ac:dyDescent="0.25">
      <c r="A161" s="167"/>
      <c r="B161" s="172"/>
      <c r="C161" s="173"/>
      <c r="D161" s="167"/>
    </row>
    <row r="162" spans="1:4" ht="17.25" customHeight="1" x14ac:dyDescent="0.25">
      <c r="A162" s="173"/>
      <c r="B162" s="173"/>
      <c r="C162" s="173"/>
      <c r="D162" s="173"/>
    </row>
    <row r="163" spans="1:4" ht="14.25" customHeight="1" x14ac:dyDescent="0.25">
      <c r="A163" s="173"/>
      <c r="B163" s="184"/>
      <c r="C163" s="173"/>
      <c r="D163" s="173"/>
    </row>
    <row r="164" spans="1:4" ht="16.5" customHeight="1" x14ac:dyDescent="0.25">
      <c r="A164" s="173"/>
      <c r="B164" s="173"/>
      <c r="C164" s="167"/>
      <c r="D164" s="173"/>
    </row>
    <row r="165" spans="1:4" ht="17.25" customHeight="1" x14ac:dyDescent="0.25">
      <c r="A165" s="167"/>
      <c r="B165" s="172"/>
      <c r="C165" s="167"/>
      <c r="D165" s="167"/>
    </row>
    <row r="166" spans="1:4" ht="17.25" customHeight="1" x14ac:dyDescent="0.25">
      <c r="A166" s="167"/>
      <c r="B166" s="172"/>
      <c r="C166" s="167"/>
      <c r="D166" s="167"/>
    </row>
    <row r="167" spans="1:4" ht="14.25" customHeight="1" x14ac:dyDescent="0.25">
      <c r="A167" s="167"/>
      <c r="B167" s="172"/>
      <c r="D167" s="167"/>
    </row>
  </sheetData>
  <sheetProtection sort="0" autoFilter="0" pivotTables="0"/>
  <mergeCells count="1">
    <mergeCell ref="A1:D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topLeftCell="A7" zoomScale="80" zoomScaleSheetLayoutView="80" workbookViewId="0">
      <selection activeCell="A4" sqref="A4:E16"/>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86" t="s">
        <v>163</v>
      </c>
      <c r="B1" s="386"/>
      <c r="C1" s="386"/>
      <c r="D1" s="217"/>
      <c r="E1" s="217"/>
    </row>
    <row r="2" spans="1:5" ht="18.75" x14ac:dyDescent="0.25">
      <c r="A2" s="372" t="s">
        <v>164</v>
      </c>
      <c r="B2" s="372"/>
      <c r="C2" s="372"/>
      <c r="D2" s="208"/>
      <c r="E2" s="208"/>
    </row>
    <row r="3" spans="1:5" ht="75.75" customHeight="1" x14ac:dyDescent="0.25">
      <c r="A3" s="211" t="s">
        <v>165</v>
      </c>
      <c r="B3" s="216" t="s">
        <v>241</v>
      </c>
      <c r="C3" s="214" t="s">
        <v>242</v>
      </c>
      <c r="D3" s="211" t="s">
        <v>243</v>
      </c>
      <c r="E3" s="211" t="s">
        <v>244</v>
      </c>
    </row>
    <row r="4" spans="1:5" ht="18.75" x14ac:dyDescent="0.3">
      <c r="A4" s="69" t="s">
        <v>166</v>
      </c>
      <c r="B4" s="72"/>
      <c r="C4" s="156"/>
      <c r="D4" s="73"/>
      <c r="E4" s="73"/>
    </row>
    <row r="5" spans="1:5" ht="18.75" x14ac:dyDescent="0.25">
      <c r="A5" s="67" t="s">
        <v>167</v>
      </c>
      <c r="B5" s="100"/>
      <c r="C5" s="113"/>
      <c r="D5" s="123"/>
      <c r="E5" s="123"/>
    </row>
    <row r="6" spans="1:5" ht="37.5" x14ac:dyDescent="0.25">
      <c r="A6" s="30" t="s">
        <v>168</v>
      </c>
      <c r="B6" s="298" t="s">
        <v>417</v>
      </c>
      <c r="C6" s="99"/>
      <c r="D6" s="100"/>
      <c r="E6" s="100"/>
    </row>
    <row r="7" spans="1:5" ht="37.5" x14ac:dyDescent="0.25">
      <c r="A7" s="30" t="s">
        <v>502</v>
      </c>
      <c r="B7" s="298" t="s">
        <v>503</v>
      </c>
      <c r="C7" s="99">
        <v>3060</v>
      </c>
      <c r="D7" s="100">
        <v>39437</v>
      </c>
      <c r="E7" s="100">
        <v>7669</v>
      </c>
    </row>
    <row r="8" spans="1:5" ht="409.5" x14ac:dyDescent="0.25">
      <c r="A8" s="30" t="s">
        <v>504</v>
      </c>
      <c r="B8" s="114"/>
      <c r="C8" s="220" t="s">
        <v>418</v>
      </c>
      <c r="D8" s="100"/>
      <c r="E8" s="221"/>
    </row>
    <row r="9" spans="1:5" ht="18.75" x14ac:dyDescent="0.25">
      <c r="A9" s="67" t="s">
        <v>169</v>
      </c>
      <c r="B9" s="100"/>
      <c r="C9" s="99"/>
      <c r="D9" s="100"/>
      <c r="E9" s="100"/>
    </row>
    <row r="10" spans="1:5" ht="18.75" x14ac:dyDescent="0.25">
      <c r="A10" s="30" t="s">
        <v>170</v>
      </c>
      <c r="B10" s="298" t="s">
        <v>419</v>
      </c>
      <c r="C10" s="99">
        <v>2792</v>
      </c>
      <c r="D10" s="100"/>
      <c r="E10" s="100"/>
    </row>
    <row r="11" spans="1:5" ht="18.75" x14ac:dyDescent="0.25">
      <c r="A11" s="30" t="s">
        <v>171</v>
      </c>
      <c r="B11" s="222" t="s">
        <v>505</v>
      </c>
      <c r="C11" s="99">
        <v>695</v>
      </c>
      <c r="D11" s="100"/>
      <c r="E11" s="221"/>
    </row>
    <row r="12" spans="1:5" ht="30" x14ac:dyDescent="0.25">
      <c r="A12" s="70" t="s">
        <v>197</v>
      </c>
      <c r="B12" s="298" t="s">
        <v>420</v>
      </c>
      <c r="C12" s="99"/>
      <c r="D12" s="100" t="s">
        <v>421</v>
      </c>
      <c r="E12" s="100"/>
    </row>
    <row r="13" spans="1:5" ht="18.75" x14ac:dyDescent="0.25">
      <c r="A13" s="74" t="s">
        <v>172</v>
      </c>
      <c r="B13" s="100"/>
      <c r="C13" s="99"/>
      <c r="D13" s="100"/>
      <c r="E13" s="100"/>
    </row>
    <row r="14" spans="1:5" ht="18.75" customHeight="1" x14ac:dyDescent="0.3">
      <c r="A14" s="47" t="s">
        <v>173</v>
      </c>
      <c r="B14" s="71" t="s">
        <v>177</v>
      </c>
      <c r="C14" s="157" t="s">
        <v>176</v>
      </c>
      <c r="D14" s="71"/>
      <c r="E14" s="71"/>
    </row>
    <row r="15" spans="1:5" ht="18.75" x14ac:dyDescent="0.25">
      <c r="A15" s="30" t="s">
        <v>174</v>
      </c>
      <c r="B15" s="100"/>
      <c r="C15" s="99"/>
      <c r="D15" s="100"/>
      <c r="E15" s="100"/>
    </row>
    <row r="16" spans="1:5" ht="18.75" x14ac:dyDescent="0.25">
      <c r="A16" s="30" t="s">
        <v>175</v>
      </c>
      <c r="B16" s="100"/>
      <c r="C16" s="99"/>
      <c r="D16" s="100"/>
      <c r="E16" s="100"/>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6" r:id="rId1"/>
    <hyperlink ref="B7" r:id="rId2" display="https://vk.com/vitiaz_nsk"/>
    <hyperlink ref="B10" r:id="rId3"/>
    <hyperlink ref="B11" r:id="rId4" display="https://www.instagram.com/vitiaz_nsk/"/>
    <hyperlink ref="B12" r:id="rId5"/>
  </hyperlinks>
  <pageMargins left="0.7" right="0.7" top="0.75" bottom="0.75" header="0.3" footer="0.3"/>
  <pageSetup paperSize="9" orientation="landscape"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SheetLayoutView="100" workbookViewId="0">
      <selection activeCell="B3" sqref="B3:B4"/>
    </sheetView>
  </sheetViews>
  <sheetFormatPr defaultRowHeight="15" x14ac:dyDescent="0.25"/>
  <cols>
    <col min="1" max="1" width="68.7109375" customWidth="1"/>
    <col min="2" max="2" width="34.7109375" style="5" customWidth="1"/>
  </cols>
  <sheetData>
    <row r="1" spans="1:2" ht="18.75" x14ac:dyDescent="0.25">
      <c r="A1" s="372" t="s">
        <v>178</v>
      </c>
      <c r="B1" s="372"/>
    </row>
    <row r="2" spans="1:2" ht="18.75" x14ac:dyDescent="0.25">
      <c r="A2" s="211" t="s">
        <v>179</v>
      </c>
      <c r="B2" s="211" t="s">
        <v>186</v>
      </c>
    </row>
    <row r="3" spans="1:2" ht="73.5" customHeight="1" x14ac:dyDescent="0.25">
      <c r="A3" s="160" t="s">
        <v>180</v>
      </c>
      <c r="B3" s="166">
        <v>6</v>
      </c>
    </row>
    <row r="4" spans="1:2" ht="101.25" customHeight="1" x14ac:dyDescent="0.25">
      <c r="A4" s="160" t="s">
        <v>181</v>
      </c>
      <c r="B4" s="166">
        <v>15</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H14" sqref="H14"/>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61" t="s">
        <v>182</v>
      </c>
      <c r="B1" s="161"/>
      <c r="C1" s="161"/>
      <c r="D1" s="161"/>
    </row>
    <row r="2" spans="1:4" ht="37.5" customHeight="1" x14ac:dyDescent="0.25">
      <c r="A2" s="211" t="s">
        <v>62</v>
      </c>
      <c r="B2" s="211" t="s">
        <v>183</v>
      </c>
      <c r="C2" s="211" t="s">
        <v>184</v>
      </c>
      <c r="D2" s="211" t="s">
        <v>185</v>
      </c>
    </row>
    <row r="3" spans="1:4" ht="44.25" customHeight="1" x14ac:dyDescent="0.25">
      <c r="A3" s="64">
        <v>1</v>
      </c>
      <c r="B3" s="30" t="s">
        <v>187</v>
      </c>
      <c r="C3" s="75"/>
      <c r="D3" s="21"/>
    </row>
    <row r="4" spans="1:4" ht="59.25" customHeight="1" x14ac:dyDescent="0.25">
      <c r="A4" s="64">
        <v>2</v>
      </c>
      <c r="B4" s="30" t="s">
        <v>188</v>
      </c>
      <c r="C4" s="75"/>
      <c r="D4" s="21"/>
    </row>
    <row r="5" spans="1:4" ht="49.5" customHeight="1" x14ac:dyDescent="0.25">
      <c r="A5" s="64">
        <v>3</v>
      </c>
      <c r="B5" s="30" t="s">
        <v>189</v>
      </c>
      <c r="C5" s="75"/>
      <c r="D5" s="21"/>
    </row>
    <row r="6" spans="1:4" ht="48.75" customHeight="1" x14ac:dyDescent="0.25">
      <c r="A6" s="64">
        <v>4</v>
      </c>
      <c r="B6" s="68" t="s">
        <v>172</v>
      </c>
      <c r="C6" s="75"/>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zoomScaleSheetLayoutView="100" workbookViewId="0">
      <selection activeCell="E7" sqref="E7"/>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86" t="s">
        <v>153</v>
      </c>
      <c r="B1" s="386"/>
      <c r="C1" s="386"/>
      <c r="D1" s="386"/>
      <c r="E1" s="386"/>
    </row>
    <row r="2" spans="1:5" ht="39" customHeight="1" x14ac:dyDescent="0.25">
      <c r="A2" s="207" t="s">
        <v>62</v>
      </c>
      <c r="B2" s="207" t="s">
        <v>154</v>
      </c>
      <c r="C2" s="207" t="s">
        <v>155</v>
      </c>
      <c r="D2" s="207" t="s">
        <v>156</v>
      </c>
      <c r="E2" s="207" t="s">
        <v>157</v>
      </c>
    </row>
    <row r="3" spans="1:5" ht="18.75" x14ac:dyDescent="0.25">
      <c r="A3" s="67">
        <v>1</v>
      </c>
      <c r="B3" s="67" t="s">
        <v>158</v>
      </c>
      <c r="C3" s="103">
        <v>0</v>
      </c>
      <c r="D3" s="103">
        <v>0</v>
      </c>
      <c r="E3" s="68"/>
    </row>
    <row r="4" spans="1:5" ht="18.75" x14ac:dyDescent="0.25">
      <c r="A4" s="30">
        <v>2</v>
      </c>
      <c r="B4" s="67" t="s">
        <v>159</v>
      </c>
      <c r="C4" s="103">
        <v>0</v>
      </c>
      <c r="D4" s="103">
        <v>0</v>
      </c>
      <c r="E4" s="68"/>
    </row>
    <row r="5" spans="1:5" ht="18.75" x14ac:dyDescent="0.25">
      <c r="A5" s="67">
        <v>3</v>
      </c>
      <c r="B5" s="67" t="s">
        <v>160</v>
      </c>
      <c r="C5" s="103">
        <v>0</v>
      </c>
      <c r="D5" s="103">
        <v>0</v>
      </c>
      <c r="E5" s="68"/>
    </row>
    <row r="6" spans="1:5" ht="18.75" x14ac:dyDescent="0.25">
      <c r="A6" s="387">
        <v>4</v>
      </c>
      <c r="B6" s="387" t="s">
        <v>161</v>
      </c>
      <c r="C6" s="223">
        <v>0</v>
      </c>
      <c r="D6" s="103">
        <v>0</v>
      </c>
      <c r="E6" s="68"/>
    </row>
    <row r="7" spans="1:5" ht="18.75" x14ac:dyDescent="0.25">
      <c r="A7" s="388"/>
      <c r="B7" s="388"/>
      <c r="C7" s="223">
        <v>0</v>
      </c>
      <c r="D7" s="103">
        <v>0</v>
      </c>
      <c r="E7" s="68"/>
    </row>
    <row r="8" spans="1:5" ht="18.75" x14ac:dyDescent="0.25">
      <c r="A8" s="30">
        <v>5</v>
      </c>
      <c r="B8" s="67" t="s">
        <v>162</v>
      </c>
      <c r="C8" s="223">
        <v>0</v>
      </c>
      <c r="D8" s="103">
        <v>0</v>
      </c>
      <c r="E8" s="68"/>
    </row>
  </sheetData>
  <sheetProtection sheet="1" objects="1" scenarios="1"/>
  <mergeCells count="3">
    <mergeCell ref="A1:E1"/>
    <mergeCell ref="A6:A7"/>
    <mergeCell ref="B6:B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90" zoomScaleNormal="80" zoomScaleSheetLayoutView="90" workbookViewId="0">
      <selection activeCell="A6" sqref="A6:L12"/>
    </sheetView>
  </sheetViews>
  <sheetFormatPr defaultColWidth="9.140625" defaultRowHeight="15" x14ac:dyDescent="0.25"/>
  <cols>
    <col min="1" max="1" width="11.42578125" style="38" customWidth="1"/>
    <col min="2" max="2" width="12.5703125" style="38" customWidth="1"/>
    <col min="3" max="3" width="21.28515625" style="38" customWidth="1"/>
    <col min="4" max="4" width="13.140625" style="38" customWidth="1"/>
    <col min="5" max="5" width="24" style="38" customWidth="1"/>
    <col min="6" max="6" width="21.5703125" style="38" customWidth="1"/>
    <col min="7" max="7" width="11.28515625" style="38" customWidth="1"/>
    <col min="8" max="8" width="12.5703125" style="38" customWidth="1"/>
    <col min="9" max="9" width="11.5703125" style="38" customWidth="1"/>
    <col min="10" max="10" width="11.28515625" style="38" bestFit="1" customWidth="1"/>
    <col min="11" max="11" width="23.85546875" style="38" customWidth="1"/>
    <col min="12" max="12" width="22.140625" style="38" customWidth="1"/>
    <col min="13" max="13" width="18.42578125" style="38" customWidth="1"/>
    <col min="14" max="33" width="9.140625" style="38"/>
    <col min="34" max="34" width="12.28515625" style="38" bestFit="1" customWidth="1"/>
    <col min="35" max="16384" width="9.140625" style="38"/>
  </cols>
  <sheetData>
    <row r="1" spans="1:13" ht="18.75" customHeight="1" x14ac:dyDescent="0.25">
      <c r="A1" s="372" t="s">
        <v>128</v>
      </c>
      <c r="B1" s="372"/>
      <c r="C1" s="372"/>
      <c r="D1" s="372"/>
      <c r="E1" s="372"/>
      <c r="F1" s="372"/>
      <c r="G1" s="372"/>
      <c r="H1" s="372"/>
      <c r="I1" s="372"/>
      <c r="J1" s="372"/>
      <c r="K1" s="372"/>
      <c r="L1" s="372"/>
    </row>
    <row r="2" spans="1:13" ht="19.5" customHeight="1" x14ac:dyDescent="0.3">
      <c r="A2" s="393" t="s">
        <v>43</v>
      </c>
      <c r="B2" s="393"/>
      <c r="C2" s="393"/>
      <c r="D2" s="393"/>
      <c r="E2" s="393"/>
      <c r="F2" s="393"/>
      <c r="G2" s="393"/>
      <c r="H2" s="393"/>
      <c r="I2" s="393"/>
      <c r="J2" s="393"/>
      <c r="K2" s="393"/>
      <c r="L2" s="393"/>
    </row>
    <row r="3" spans="1:13" ht="18.75" x14ac:dyDescent="0.3">
      <c r="A3" s="368" t="s">
        <v>19</v>
      </c>
      <c r="B3" s="382" t="s">
        <v>13</v>
      </c>
      <c r="C3" s="382"/>
      <c r="D3" s="382"/>
      <c r="E3" s="382"/>
      <c r="F3" s="382"/>
      <c r="G3" s="382"/>
      <c r="H3" s="382"/>
      <c r="I3" s="382"/>
      <c r="J3" s="382"/>
      <c r="K3" s="382"/>
      <c r="L3" s="382"/>
    </row>
    <row r="4" spans="1:13" ht="19.5" customHeight="1" x14ac:dyDescent="0.25">
      <c r="A4" s="368"/>
      <c r="B4" s="368" t="s">
        <v>14</v>
      </c>
      <c r="C4" s="368" t="s">
        <v>20</v>
      </c>
      <c r="D4" s="368" t="s">
        <v>129</v>
      </c>
      <c r="E4" s="368"/>
      <c r="F4" s="368" t="s">
        <v>15</v>
      </c>
      <c r="G4" s="358" t="s">
        <v>247</v>
      </c>
      <c r="H4" s="368" t="s">
        <v>81</v>
      </c>
      <c r="I4" s="368" t="s">
        <v>85</v>
      </c>
      <c r="J4" s="368" t="s">
        <v>16</v>
      </c>
      <c r="K4" s="368" t="s">
        <v>46</v>
      </c>
      <c r="L4" s="368" t="s">
        <v>17</v>
      </c>
    </row>
    <row r="5" spans="1:13" ht="37.5" customHeight="1" x14ac:dyDescent="0.25">
      <c r="A5" s="368"/>
      <c r="B5" s="368"/>
      <c r="C5" s="368"/>
      <c r="D5" s="211" t="s">
        <v>131</v>
      </c>
      <c r="E5" s="211" t="s">
        <v>130</v>
      </c>
      <c r="F5" s="368"/>
      <c r="G5" s="360"/>
      <c r="H5" s="368"/>
      <c r="I5" s="368"/>
      <c r="J5" s="368"/>
      <c r="K5" s="368"/>
      <c r="L5" s="368"/>
    </row>
    <row r="6" spans="1:13" s="79" customFormat="1" ht="36" customHeight="1" x14ac:dyDescent="0.3">
      <c r="A6" s="213">
        <f>SUM(B6:L6)-A10</f>
        <v>68</v>
      </c>
      <c r="B6" s="105">
        <v>1</v>
      </c>
      <c r="C6" s="105">
        <v>2</v>
      </c>
      <c r="D6" s="105">
        <v>3</v>
      </c>
      <c r="E6" s="105">
        <v>1</v>
      </c>
      <c r="F6" s="105">
        <v>5</v>
      </c>
      <c r="G6" s="105">
        <v>2</v>
      </c>
      <c r="H6" s="105">
        <v>20</v>
      </c>
      <c r="I6" s="105">
        <v>0</v>
      </c>
      <c r="J6" s="105">
        <v>11</v>
      </c>
      <c r="K6" s="105">
        <v>12</v>
      </c>
      <c r="L6" s="105">
        <v>14</v>
      </c>
      <c r="M6" s="92"/>
    </row>
    <row r="7" spans="1:13" ht="18.75" customHeight="1" x14ac:dyDescent="0.3">
      <c r="A7" s="389" t="str">
        <f>IF(A6=B6+C6+D6+E6+F6+G6+H6+I6+J6+K6+L6-A10,"ПРАВИЛЬНО"," НЕПРАВИЛЬНО")</f>
        <v>ПРАВИЛЬНО</v>
      </c>
      <c r="B7" s="390"/>
      <c r="C7" s="391" t="s">
        <v>18</v>
      </c>
      <c r="D7" s="391"/>
      <c r="E7" s="391"/>
      <c r="F7" s="391"/>
      <c r="G7" s="391"/>
      <c r="H7" s="391"/>
      <c r="I7" s="391"/>
      <c r="J7" s="391"/>
      <c r="K7" s="391"/>
      <c r="L7" s="392"/>
      <c r="M7" s="93"/>
    </row>
    <row r="8" spans="1:13" ht="36" customHeight="1" x14ac:dyDescent="0.25">
      <c r="A8" s="106">
        <f>SUM(B8:L8)</f>
        <v>100.00000000000003</v>
      </c>
      <c r="B8" s="106">
        <f>100/A6*(B6-B10)</f>
        <v>1.4705882352941178</v>
      </c>
      <c r="C8" s="106">
        <f>100/A6*(C6-C10)</f>
        <v>2.9411764705882355</v>
      </c>
      <c r="D8" s="106">
        <f>100/A6*(D6-D10)</f>
        <v>4.4117647058823533</v>
      </c>
      <c r="E8" s="106">
        <f>100/A6*(E6-E10)</f>
        <v>1.4705882352941178</v>
      </c>
      <c r="F8" s="106">
        <f>100/A6*(F6-F10)</f>
        <v>7.3529411764705888</v>
      </c>
      <c r="G8" s="106">
        <f>100/A6*(G6-G10)</f>
        <v>2.9411764705882355</v>
      </c>
      <c r="H8" s="106">
        <f>100/A6*(H6-H10)</f>
        <v>27.941176470588239</v>
      </c>
      <c r="I8" s="106">
        <f>100/A6*(I6-I10)</f>
        <v>0</v>
      </c>
      <c r="J8" s="106">
        <f>100/A6*(J6-J10)</f>
        <v>16.176470588235297</v>
      </c>
      <c r="K8" s="106">
        <f>100/A6*(K6-K10)</f>
        <v>17.647058823529413</v>
      </c>
      <c r="L8" s="106">
        <f>100/A6*(L6-L10)</f>
        <v>17.647058823529413</v>
      </c>
      <c r="M8" s="280"/>
    </row>
    <row r="9" spans="1:13" ht="19.5" customHeight="1" x14ac:dyDescent="0.3">
      <c r="A9" s="382" t="s">
        <v>212</v>
      </c>
      <c r="B9" s="382"/>
      <c r="C9" s="382"/>
      <c r="D9" s="382"/>
      <c r="E9" s="382"/>
      <c r="F9" s="382"/>
      <c r="G9" s="382"/>
      <c r="H9" s="382"/>
      <c r="I9" s="382"/>
      <c r="J9" s="382"/>
      <c r="K9" s="382"/>
      <c r="L9" s="382"/>
      <c r="M9" s="93"/>
    </row>
    <row r="10" spans="1:13" s="62" customFormat="1" ht="36" customHeight="1" x14ac:dyDescent="0.25">
      <c r="A10" s="101">
        <f>SUM(B10:L10)</f>
        <v>3</v>
      </c>
      <c r="B10" s="21">
        <v>0</v>
      </c>
      <c r="C10" s="21">
        <v>0</v>
      </c>
      <c r="D10" s="21">
        <v>0</v>
      </c>
      <c r="E10" s="21">
        <v>0</v>
      </c>
      <c r="F10" s="21">
        <v>0</v>
      </c>
      <c r="G10" s="21">
        <v>0</v>
      </c>
      <c r="H10" s="21">
        <v>1</v>
      </c>
      <c r="I10" s="21">
        <v>0</v>
      </c>
      <c r="J10" s="21">
        <v>0</v>
      </c>
      <c r="K10" s="21">
        <v>0</v>
      </c>
      <c r="L10" s="21">
        <v>2</v>
      </c>
    </row>
    <row r="11" spans="1:13" ht="19.5" customHeight="1" x14ac:dyDescent="0.25">
      <c r="A11" s="381" t="s">
        <v>206</v>
      </c>
      <c r="B11" s="381"/>
      <c r="C11" s="381"/>
      <c r="D11" s="381"/>
      <c r="E11" s="381"/>
      <c r="F11" s="381"/>
      <c r="G11" s="381"/>
      <c r="H11" s="381"/>
      <c r="I11" s="381"/>
      <c r="J11" s="381"/>
      <c r="K11" s="381"/>
      <c r="L11" s="381"/>
    </row>
    <row r="12" spans="1:13" s="80" customFormat="1" ht="36" customHeight="1" x14ac:dyDescent="0.3">
      <c r="A12" s="35">
        <f>SUM(B12:L12)</f>
        <v>5</v>
      </c>
      <c r="B12" s="158">
        <v>0</v>
      </c>
      <c r="C12" s="158">
        <v>0</v>
      </c>
      <c r="D12" s="158">
        <v>0</v>
      </c>
      <c r="E12" s="158">
        <v>0</v>
      </c>
      <c r="F12" s="158">
        <v>1</v>
      </c>
      <c r="G12" s="158">
        <v>0</v>
      </c>
      <c r="H12" s="158">
        <v>2</v>
      </c>
      <c r="I12" s="158">
        <v>0</v>
      </c>
      <c r="J12" s="158">
        <v>2</v>
      </c>
      <c r="K12" s="158">
        <v>0</v>
      </c>
      <c r="L12" s="158">
        <v>0</v>
      </c>
    </row>
    <row r="13" spans="1:13" s="80" customFormat="1" ht="18.75" x14ac:dyDescent="0.3"/>
    <row r="14" spans="1:13" s="80" customFormat="1" ht="18.75" x14ac:dyDescent="0.3"/>
    <row r="15" spans="1:13" s="80" customFormat="1" ht="18.75" x14ac:dyDescent="0.3"/>
    <row r="16" spans="1:13" s="80" customFormat="1" ht="18.75" x14ac:dyDescent="0.3"/>
    <row r="17" s="80" customFormat="1" ht="18.75" x14ac:dyDescent="0.3"/>
    <row r="18" s="80" customFormat="1" ht="18.75" x14ac:dyDescent="0.3"/>
    <row r="19" s="80" customFormat="1" ht="18.75" x14ac:dyDescent="0.3"/>
    <row r="20" s="80" customFormat="1" ht="18.75" x14ac:dyDescent="0.3"/>
    <row r="21" s="80" customFormat="1" ht="18.75" x14ac:dyDescent="0.3"/>
    <row r="22" s="80" customFormat="1" ht="18.75" x14ac:dyDescent="0.3"/>
    <row r="23" s="80" customFormat="1" ht="18.75" x14ac:dyDescent="0.3"/>
    <row r="24" s="80" customFormat="1" ht="18.75" x14ac:dyDescent="0.3"/>
    <row r="25" s="80" customFormat="1" ht="18.75" x14ac:dyDescent="0.3"/>
    <row r="26" s="80" customFormat="1" ht="18.75" x14ac:dyDescent="0.3"/>
    <row r="27" s="80" customFormat="1" ht="18.75" x14ac:dyDescent="0.3"/>
    <row r="28" s="80" customFormat="1" ht="18.75" x14ac:dyDescent="0.3"/>
    <row r="29" s="80" customFormat="1" ht="18.75" x14ac:dyDescent="0.3"/>
    <row r="30" s="80" customFormat="1" ht="18.75" x14ac:dyDescent="0.3"/>
    <row r="31" s="80" customFormat="1" ht="18.75" x14ac:dyDescent="0.3"/>
    <row r="32" s="80" customFormat="1" ht="18.75" x14ac:dyDescent="0.3"/>
    <row r="33" s="80" customFormat="1" ht="18.75" x14ac:dyDescent="0.3"/>
    <row r="34" s="80" customFormat="1" ht="18.75" x14ac:dyDescent="0.3"/>
    <row r="35" s="80" customFormat="1" ht="18.75" x14ac:dyDescent="0.3"/>
    <row r="36" s="80" customFormat="1" ht="18.75" x14ac:dyDescent="0.3"/>
    <row r="37" s="80" customFormat="1" ht="18.75" x14ac:dyDescent="0.3"/>
    <row r="38" s="80" customFormat="1" ht="18.75" x14ac:dyDescent="0.3"/>
    <row r="39" s="80" customFormat="1" ht="18.75" x14ac:dyDescent="0.3"/>
    <row r="40" s="80" customFormat="1" ht="18.75" x14ac:dyDescent="0.3"/>
    <row r="41" s="80" customFormat="1" ht="18.75" x14ac:dyDescent="0.3"/>
    <row r="42" s="80" customFormat="1" ht="18.75" x14ac:dyDescent="0.3"/>
    <row r="43" s="80" customFormat="1" ht="18.75" x14ac:dyDescent="0.3"/>
    <row r="44" s="80" customFormat="1" ht="18.75" x14ac:dyDescent="0.3"/>
    <row r="45" s="80" customFormat="1" ht="18.75" x14ac:dyDescent="0.3"/>
    <row r="46" s="80" customFormat="1" ht="18.75" x14ac:dyDescent="0.3"/>
    <row r="47" s="80" customFormat="1" ht="18.75" x14ac:dyDescent="0.3"/>
    <row r="48" s="80" customFormat="1" ht="18.75" x14ac:dyDescent="0.3"/>
    <row r="49" s="80" customFormat="1" ht="18.75" x14ac:dyDescent="0.3"/>
    <row r="50" s="80" customFormat="1" ht="18.75" x14ac:dyDescent="0.3"/>
    <row r="51" s="80" customFormat="1" ht="18.75" x14ac:dyDescent="0.3"/>
    <row r="52" s="80" customFormat="1" ht="18.75" x14ac:dyDescent="0.3"/>
    <row r="53" s="80" customFormat="1" ht="18.75" x14ac:dyDescent="0.3"/>
    <row r="54" s="81" customFormat="1" x14ac:dyDescent="0.25"/>
    <row r="55" s="81" customFormat="1" x14ac:dyDescent="0.25"/>
    <row r="56" s="81" customFormat="1" x14ac:dyDescent="0.25"/>
    <row r="57" s="81" customFormat="1" x14ac:dyDescent="0.25"/>
    <row r="58" s="81" customFormat="1" x14ac:dyDescent="0.25"/>
    <row r="59" s="81" customFormat="1" x14ac:dyDescent="0.25"/>
  </sheetData>
  <sheetProtection sheet="1" objects="1" scenarios="1"/>
  <mergeCells count="18">
    <mergeCell ref="A1:L1"/>
    <mergeCell ref="A2:L2"/>
    <mergeCell ref="A3:A5"/>
    <mergeCell ref="B3:L3"/>
    <mergeCell ref="B4:B5"/>
    <mergeCell ref="C4:C5"/>
    <mergeCell ref="D4:E4"/>
    <mergeCell ref="F4:F5"/>
    <mergeCell ref="G4:G5"/>
    <mergeCell ref="H4:H5"/>
    <mergeCell ref="A9:L9"/>
    <mergeCell ref="A11:L11"/>
    <mergeCell ref="I4:I5"/>
    <mergeCell ref="J4:J5"/>
    <mergeCell ref="K4:K5"/>
    <mergeCell ref="L4:L5"/>
    <mergeCell ref="A7:B7"/>
    <mergeCell ref="C7:L7"/>
  </mergeCells>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9" zoomScaleSheetLayoutView="100" workbookViewId="0">
      <selection activeCell="A3" sqref="A3:C38"/>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57" t="s">
        <v>44</v>
      </c>
      <c r="B1" s="357"/>
      <c r="C1" s="357"/>
    </row>
    <row r="2" spans="1:4" ht="18.75" customHeight="1" x14ac:dyDescent="0.25">
      <c r="A2" s="211" t="s">
        <v>1</v>
      </c>
      <c r="B2" s="211" t="s">
        <v>2</v>
      </c>
      <c r="C2" s="211" t="s">
        <v>47</v>
      </c>
    </row>
    <row r="3" spans="1:4" ht="18.75" customHeight="1" x14ac:dyDescent="0.25">
      <c r="A3" s="28" t="s">
        <v>198</v>
      </c>
      <c r="B3" s="101">
        <f>SUM(B6:B14)</f>
        <v>38</v>
      </c>
      <c r="C3" s="95">
        <f>SUM(B6:B14)</f>
        <v>38</v>
      </c>
      <c r="D3" s="108">
        <f>SUM(B6:B14)-B4</f>
        <v>37</v>
      </c>
    </row>
    <row r="4" spans="1:4" ht="55.5" customHeight="1" x14ac:dyDescent="0.25">
      <c r="A4" s="97" t="s">
        <v>214</v>
      </c>
      <c r="B4" s="58">
        <v>1</v>
      </c>
      <c r="C4" s="94"/>
      <c r="D4" s="108"/>
    </row>
    <row r="5" spans="1:4" ht="18.75" x14ac:dyDescent="0.25">
      <c r="A5" s="214" t="s">
        <v>0</v>
      </c>
      <c r="B5" s="87"/>
      <c r="C5" s="88"/>
    </row>
    <row r="6" spans="1:4" ht="18.75" x14ac:dyDescent="0.25">
      <c r="A6" s="29" t="s">
        <v>203</v>
      </c>
      <c r="B6" s="21">
        <v>11</v>
      </c>
      <c r="C6" s="31">
        <f>100/B3*B6</f>
        <v>28.947368421052634</v>
      </c>
    </row>
    <row r="7" spans="1:4" ht="18.75" customHeight="1" x14ac:dyDescent="0.25">
      <c r="A7" s="29" t="s">
        <v>21</v>
      </c>
      <c r="B7" s="21">
        <v>1</v>
      </c>
      <c r="C7" s="31">
        <f>100/B3*B7</f>
        <v>2.6315789473684212</v>
      </c>
    </row>
    <row r="8" spans="1:4" ht="18.75" customHeight="1" x14ac:dyDescent="0.25">
      <c r="A8" s="29" t="s">
        <v>202</v>
      </c>
      <c r="B8" s="21">
        <v>0</v>
      </c>
      <c r="C8" s="31">
        <f>100/B3*B8</f>
        <v>0</v>
      </c>
    </row>
    <row r="9" spans="1:4" ht="18.75" customHeight="1" x14ac:dyDescent="0.25">
      <c r="A9" s="29" t="s">
        <v>22</v>
      </c>
      <c r="B9" s="21">
        <v>20</v>
      </c>
      <c r="C9" s="31">
        <f>100/B3*B9</f>
        <v>52.631578947368425</v>
      </c>
    </row>
    <row r="10" spans="1:4" ht="18.75" customHeight="1" x14ac:dyDescent="0.25">
      <c r="A10" s="29" t="s">
        <v>23</v>
      </c>
      <c r="B10" s="21">
        <v>0</v>
      </c>
      <c r="C10" s="31">
        <f>100/B3*B10</f>
        <v>0</v>
      </c>
    </row>
    <row r="11" spans="1:4" ht="18.75" customHeight="1" x14ac:dyDescent="0.25">
      <c r="A11" s="29" t="s">
        <v>24</v>
      </c>
      <c r="B11" s="21">
        <v>4</v>
      </c>
      <c r="C11" s="31">
        <f>100/B3*B11</f>
        <v>10.526315789473685</v>
      </c>
    </row>
    <row r="12" spans="1:4" ht="18.75" customHeight="1" x14ac:dyDescent="0.25">
      <c r="A12" s="29" t="s">
        <v>25</v>
      </c>
      <c r="B12" s="21">
        <v>0</v>
      </c>
      <c r="C12" s="31">
        <f>100/B3*B12</f>
        <v>0</v>
      </c>
    </row>
    <row r="13" spans="1:4" ht="18.75" customHeight="1" x14ac:dyDescent="0.25">
      <c r="A13" s="29" t="s">
        <v>26</v>
      </c>
      <c r="B13" s="21">
        <v>0</v>
      </c>
      <c r="C13" s="31">
        <f>100/B3*B13</f>
        <v>0</v>
      </c>
    </row>
    <row r="14" spans="1:4" ht="18.75" customHeight="1" x14ac:dyDescent="0.25">
      <c r="A14" s="30" t="s">
        <v>45</v>
      </c>
      <c r="B14" s="21">
        <v>2</v>
      </c>
      <c r="C14" s="31">
        <f>100/B3*B14</f>
        <v>5.2631578947368425</v>
      </c>
    </row>
    <row r="15" spans="1:4" ht="18.75" x14ac:dyDescent="0.25">
      <c r="A15" s="214" t="s">
        <v>27</v>
      </c>
      <c r="B15" s="89">
        <f>SUM(B16,B18,B19,B20)</f>
        <v>37</v>
      </c>
      <c r="C15" s="90" t="str">
        <f>IF(B15=D3,"ПРАВИЛЬНО","НЕПРАВИЛЬНО")</f>
        <v>ПРАВИЛЬНО</v>
      </c>
    </row>
    <row r="16" spans="1:4" ht="18.75" customHeight="1" x14ac:dyDescent="0.25">
      <c r="A16" s="29" t="s">
        <v>270</v>
      </c>
      <c r="B16" s="36">
        <v>26</v>
      </c>
      <c r="C16" s="31">
        <f>100/D3*B16</f>
        <v>70.270270270270274</v>
      </c>
    </row>
    <row r="17" spans="1:3" ht="56.25" customHeight="1" x14ac:dyDescent="0.25">
      <c r="A17" s="33" t="s">
        <v>211</v>
      </c>
      <c r="B17" s="37">
        <v>0</v>
      </c>
      <c r="C17" s="31">
        <f>100/D3*B17</f>
        <v>0</v>
      </c>
    </row>
    <row r="18" spans="1:3" ht="18.75" customHeight="1" x14ac:dyDescent="0.25">
      <c r="A18" s="29" t="s">
        <v>28</v>
      </c>
      <c r="B18" s="37">
        <v>3</v>
      </c>
      <c r="C18" s="31">
        <f>100/D3*B18</f>
        <v>8.1081081081081088</v>
      </c>
    </row>
    <row r="19" spans="1:3" ht="18.75" customHeight="1" x14ac:dyDescent="0.25">
      <c r="A19" s="29" t="s">
        <v>29</v>
      </c>
      <c r="B19" s="37">
        <v>4</v>
      </c>
      <c r="C19" s="31">
        <f>100/D3*B19</f>
        <v>10.810810810810811</v>
      </c>
    </row>
    <row r="20" spans="1:3" ht="18.75" customHeight="1" x14ac:dyDescent="0.25">
      <c r="A20" s="29" t="s">
        <v>30</v>
      </c>
      <c r="B20" s="37">
        <v>4</v>
      </c>
      <c r="C20" s="31">
        <f>100/D3*B20</f>
        <v>10.810810810810811</v>
      </c>
    </row>
    <row r="21" spans="1:3" ht="18.75" x14ac:dyDescent="0.25">
      <c r="A21" s="214" t="s">
        <v>31</v>
      </c>
      <c r="B21" s="89">
        <f>SUM(B22:B25)</f>
        <v>38</v>
      </c>
      <c r="C21" s="90" t="str">
        <f>IF(B21=B3,"ПРАВИЛЬНО","НЕПРАВИЛЬНО")</f>
        <v>ПРАВИЛЬНО</v>
      </c>
    </row>
    <row r="22" spans="1:3" ht="18.75" customHeight="1" x14ac:dyDescent="0.25">
      <c r="A22" s="32" t="s">
        <v>32</v>
      </c>
      <c r="B22" s="36">
        <v>0</v>
      </c>
      <c r="C22" s="31">
        <f>100/B3*B22</f>
        <v>0</v>
      </c>
    </row>
    <row r="23" spans="1:3" ht="18.75" x14ac:dyDescent="0.25">
      <c r="A23" s="29" t="s">
        <v>33</v>
      </c>
      <c r="B23" s="37">
        <v>8</v>
      </c>
      <c r="C23" s="31">
        <f>100/B3*B23</f>
        <v>21.05263157894737</v>
      </c>
    </row>
    <row r="24" spans="1:3" ht="18.75" x14ac:dyDescent="0.25">
      <c r="A24" s="29" t="s">
        <v>34</v>
      </c>
      <c r="B24" s="37">
        <v>8</v>
      </c>
      <c r="C24" s="31">
        <f>100/B3*B24</f>
        <v>21.05263157894737</v>
      </c>
    </row>
    <row r="25" spans="1:3" ht="18.75" customHeight="1" x14ac:dyDescent="0.25">
      <c r="A25" s="29" t="s">
        <v>35</v>
      </c>
      <c r="B25" s="37">
        <v>22</v>
      </c>
      <c r="C25" s="31">
        <f>100/B3*B25</f>
        <v>57.894736842105267</v>
      </c>
    </row>
    <row r="26" spans="1:3" ht="18.75" x14ac:dyDescent="0.25">
      <c r="A26" s="214" t="s">
        <v>132</v>
      </c>
      <c r="B26" s="89">
        <f>SUM(B27:B30)</f>
        <v>37</v>
      </c>
      <c r="C26" s="90" t="str">
        <f>IF(B26=D3,"ПРАВИЛЬНО","НЕПРАВИЛЬНО")</f>
        <v>ПРАВИЛЬНО</v>
      </c>
    </row>
    <row r="27" spans="1:3" ht="18.75" customHeight="1" x14ac:dyDescent="0.25">
      <c r="A27" s="34" t="s">
        <v>42</v>
      </c>
      <c r="B27" s="37">
        <v>4</v>
      </c>
      <c r="C27" s="31">
        <f>100/D3*B27</f>
        <v>10.810810810810811</v>
      </c>
    </row>
    <row r="28" spans="1:3" ht="18.75" customHeight="1" x14ac:dyDescent="0.25">
      <c r="A28" s="34" t="s">
        <v>36</v>
      </c>
      <c r="B28" s="37">
        <v>5</v>
      </c>
      <c r="C28" s="31">
        <f>100/D3*B28</f>
        <v>13.513513513513512</v>
      </c>
    </row>
    <row r="29" spans="1:3" ht="18.75" customHeight="1" x14ac:dyDescent="0.25">
      <c r="A29" s="34" t="s">
        <v>37</v>
      </c>
      <c r="B29" s="37">
        <v>6</v>
      </c>
      <c r="C29" s="31">
        <f>100/D3*B29</f>
        <v>16.216216216216218</v>
      </c>
    </row>
    <row r="30" spans="1:3" ht="18.75" customHeight="1" x14ac:dyDescent="0.25">
      <c r="A30" s="34" t="s">
        <v>38</v>
      </c>
      <c r="B30" s="37">
        <v>22</v>
      </c>
      <c r="C30" s="31">
        <f>100/D3*B30</f>
        <v>59.45945945945946</v>
      </c>
    </row>
    <row r="31" spans="1:3" ht="18.75" x14ac:dyDescent="0.25">
      <c r="A31" s="91" t="s">
        <v>133</v>
      </c>
      <c r="B31" s="89">
        <f>SUM(B32:B35)</f>
        <v>37</v>
      </c>
      <c r="C31" s="90" t="str">
        <f>IF(B31=D3,"ПРАВИЛЬНО","НЕПРАВИЛЬНО")</f>
        <v>ПРАВИЛЬНО</v>
      </c>
    </row>
    <row r="32" spans="1:3" ht="18.75" customHeight="1" x14ac:dyDescent="0.25">
      <c r="A32" s="29" t="s">
        <v>42</v>
      </c>
      <c r="B32" s="37">
        <v>17</v>
      </c>
      <c r="C32" s="31">
        <f>100/D3*B32</f>
        <v>45.945945945945944</v>
      </c>
    </row>
    <row r="33" spans="1:3" ht="18.75" customHeight="1" x14ac:dyDescent="0.25">
      <c r="A33" s="29" t="s">
        <v>36</v>
      </c>
      <c r="B33" s="37">
        <v>9</v>
      </c>
      <c r="C33" s="31">
        <f>100/D3*B33</f>
        <v>24.324324324324323</v>
      </c>
    </row>
    <row r="34" spans="1:3" ht="18.75" customHeight="1" x14ac:dyDescent="0.25">
      <c r="A34" s="29" t="s">
        <v>37</v>
      </c>
      <c r="B34" s="37">
        <v>10</v>
      </c>
      <c r="C34" s="31">
        <f>100/D3*B34</f>
        <v>27.027027027027025</v>
      </c>
    </row>
    <row r="35" spans="1:3" ht="18.75" customHeight="1" x14ac:dyDescent="0.25">
      <c r="A35" s="29" t="s">
        <v>38</v>
      </c>
      <c r="B35" s="37">
        <v>1</v>
      </c>
      <c r="C35" s="31">
        <f>100/D3*B35</f>
        <v>2.7027027027027026</v>
      </c>
    </row>
    <row r="36" spans="1:3" ht="18.75" x14ac:dyDescent="0.25">
      <c r="A36" s="214" t="s">
        <v>39</v>
      </c>
      <c r="B36" s="89">
        <f>SUM(B37:B38)</f>
        <v>37</v>
      </c>
      <c r="C36" s="90" t="str">
        <f>IF(B36=D3,"ПРАВИЛЬНО","НЕПРАВИЛЬНО")</f>
        <v>ПРАВИЛЬНО</v>
      </c>
    </row>
    <row r="37" spans="1:3" ht="18.75" customHeight="1" x14ac:dyDescent="0.25">
      <c r="A37" s="29" t="s">
        <v>40</v>
      </c>
      <c r="B37" s="37">
        <v>17</v>
      </c>
      <c r="C37" s="31">
        <f>100/D3*B37</f>
        <v>45.945945945945944</v>
      </c>
    </row>
    <row r="38" spans="1:3" ht="18.75" customHeight="1" x14ac:dyDescent="0.25">
      <c r="A38" s="29" t="s">
        <v>41</v>
      </c>
      <c r="B38" s="37">
        <v>20</v>
      </c>
      <c r="C38" s="31">
        <f>100/D3*B38</f>
        <v>54.054054054054049</v>
      </c>
    </row>
    <row r="39" spans="1:3" ht="18.75" x14ac:dyDescent="0.3">
      <c r="A39" s="22"/>
      <c r="B39" s="25"/>
      <c r="C39" s="26"/>
    </row>
  </sheetData>
  <sheetProtection sheet="1" objects="1" scenarios="1"/>
  <mergeCells count="1">
    <mergeCell ref="A1:C1"/>
  </mergeCells>
  <conditionalFormatting sqref="E13">
    <cfRule type="cellIs" dxfId="0" priority="1"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2"/>
  <sheetViews>
    <sheetView view="pageBreakPreview" zoomScale="60" zoomScaleNormal="60" workbookViewId="0">
      <selection activeCell="B3" sqref="B3:F12"/>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222</v>
      </c>
      <c r="B1" s="1"/>
      <c r="C1" s="1"/>
      <c r="D1" s="1"/>
    </row>
    <row r="2" spans="1:6" ht="19.5" thickBot="1" x14ac:dyDescent="0.35">
      <c r="A2" s="2" t="s">
        <v>245</v>
      </c>
    </row>
    <row r="3" spans="1:6" ht="37.5" customHeight="1" x14ac:dyDescent="0.3">
      <c r="A3" s="234">
        <v>1</v>
      </c>
      <c r="B3" s="224" t="s">
        <v>255</v>
      </c>
      <c r="C3" s="225"/>
      <c r="D3" s="225"/>
      <c r="E3" s="226"/>
      <c r="F3" s="227" t="s">
        <v>485</v>
      </c>
    </row>
    <row r="4" spans="1:6" ht="36" customHeight="1" x14ac:dyDescent="0.3">
      <c r="A4" s="235">
        <v>2</v>
      </c>
      <c r="B4" s="121" t="s">
        <v>223</v>
      </c>
      <c r="C4" s="117"/>
      <c r="D4" s="117"/>
      <c r="E4" s="118"/>
      <c r="F4" s="228" t="s">
        <v>413</v>
      </c>
    </row>
    <row r="5" spans="1:6" ht="88.5" customHeight="1" x14ac:dyDescent="0.3">
      <c r="A5" s="236">
        <v>4</v>
      </c>
      <c r="B5" s="122" t="s">
        <v>253</v>
      </c>
      <c r="C5" s="115"/>
      <c r="D5" s="119"/>
      <c r="E5" s="116"/>
      <c r="F5" s="229" t="s">
        <v>415</v>
      </c>
    </row>
    <row r="6" spans="1:6" ht="37.5" customHeight="1" x14ac:dyDescent="0.3">
      <c r="A6" s="236">
        <v>5</v>
      </c>
      <c r="B6" s="120" t="s">
        <v>256</v>
      </c>
      <c r="C6" s="115"/>
      <c r="D6" s="115"/>
      <c r="E6" s="116"/>
      <c r="F6" s="229" t="s">
        <v>412</v>
      </c>
    </row>
    <row r="7" spans="1:6" ht="119.25" customHeight="1" x14ac:dyDescent="0.3">
      <c r="A7" s="236">
        <v>6</v>
      </c>
      <c r="B7" s="122" t="s">
        <v>254</v>
      </c>
      <c r="C7" s="115"/>
      <c r="D7" s="115"/>
      <c r="E7" s="116"/>
      <c r="F7" s="229" t="s">
        <v>414</v>
      </c>
    </row>
    <row r="8" spans="1:6" ht="140.25" customHeight="1" x14ac:dyDescent="0.3">
      <c r="A8" s="236">
        <v>7</v>
      </c>
      <c r="B8" s="122" t="s">
        <v>249</v>
      </c>
      <c r="C8" s="115"/>
      <c r="D8" s="115"/>
      <c r="E8" s="116"/>
      <c r="F8" s="229">
        <v>1351.8</v>
      </c>
    </row>
    <row r="9" spans="1:6" ht="167.25" customHeight="1" x14ac:dyDescent="0.3">
      <c r="A9" s="236">
        <v>8</v>
      </c>
      <c r="B9" s="122" t="s">
        <v>250</v>
      </c>
      <c r="C9" s="115"/>
      <c r="D9" s="115"/>
      <c r="E9" s="116"/>
      <c r="F9" s="229">
        <v>1052.2</v>
      </c>
    </row>
    <row r="10" spans="1:6" ht="114.75" customHeight="1" x14ac:dyDescent="0.3">
      <c r="A10" s="236">
        <v>9</v>
      </c>
      <c r="B10" s="122" t="s">
        <v>248</v>
      </c>
      <c r="C10" s="115"/>
      <c r="D10" s="115"/>
      <c r="E10" s="116"/>
      <c r="F10" s="229">
        <v>36</v>
      </c>
    </row>
    <row r="11" spans="1:6" ht="88.5" customHeight="1" x14ac:dyDescent="0.3">
      <c r="A11" s="236">
        <v>10</v>
      </c>
      <c r="B11" s="122" t="s">
        <v>252</v>
      </c>
      <c r="C11" s="115"/>
      <c r="D11" s="115"/>
      <c r="E11" s="116"/>
      <c r="F11" s="229">
        <v>71</v>
      </c>
    </row>
    <row r="12" spans="1:6" ht="135" customHeight="1" thickBot="1" x14ac:dyDescent="0.35">
      <c r="A12" s="237">
        <v>11</v>
      </c>
      <c r="B12" s="230" t="s">
        <v>251</v>
      </c>
      <c r="C12" s="231"/>
      <c r="D12" s="231"/>
      <c r="E12" s="232"/>
      <c r="F12" s="233" t="s">
        <v>483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70" zoomScaleSheetLayoutView="70" workbookViewId="0">
      <selection activeCell="E4" sqref="E4:F7"/>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23.25" customHeight="1" x14ac:dyDescent="0.3">
      <c r="A1" s="306" t="s">
        <v>134</v>
      </c>
      <c r="B1" s="306"/>
      <c r="C1" s="306"/>
      <c r="D1" s="306"/>
      <c r="E1" s="306"/>
      <c r="F1" s="306"/>
    </row>
    <row r="2" spans="1:6" ht="98.25" customHeight="1" x14ac:dyDescent="0.25">
      <c r="A2" s="305" t="s">
        <v>136</v>
      </c>
      <c r="B2" s="305" t="s">
        <v>137</v>
      </c>
      <c r="C2" s="305" t="s">
        <v>135</v>
      </c>
      <c r="D2" s="305" t="s">
        <v>136</v>
      </c>
      <c r="E2" s="305" t="s">
        <v>137</v>
      </c>
      <c r="F2" s="305" t="s">
        <v>135</v>
      </c>
    </row>
    <row r="3" spans="1:6" ht="75" x14ac:dyDescent="0.25">
      <c r="A3" s="76" t="s">
        <v>138</v>
      </c>
      <c r="B3" s="35">
        <v>1</v>
      </c>
      <c r="C3" s="101" t="s">
        <v>477</v>
      </c>
      <c r="D3" s="76" t="s">
        <v>139</v>
      </c>
      <c r="E3" s="35">
        <f>E4+E5+E6+E7</f>
        <v>9</v>
      </c>
      <c r="F3" s="101"/>
    </row>
    <row r="4" spans="1:6" ht="56.25" x14ac:dyDescent="0.25">
      <c r="A4" s="219"/>
      <c r="B4" s="21"/>
      <c r="C4" s="100"/>
      <c r="D4" s="78"/>
      <c r="E4" s="21">
        <v>3</v>
      </c>
      <c r="F4" s="68" t="s">
        <v>450</v>
      </c>
    </row>
    <row r="5" spans="1:6" ht="40.5" customHeight="1" x14ac:dyDescent="0.25">
      <c r="A5" s="77"/>
      <c r="B5" s="21"/>
      <c r="C5" s="100"/>
      <c r="D5" s="77"/>
      <c r="E5" s="21">
        <v>1</v>
      </c>
      <c r="F5" s="68" t="s">
        <v>451</v>
      </c>
    </row>
    <row r="6" spans="1:6" ht="37.5" x14ac:dyDescent="0.25">
      <c r="A6" s="77"/>
      <c r="B6" s="21"/>
      <c r="C6" s="100"/>
      <c r="D6" s="77"/>
      <c r="E6" s="21">
        <v>2</v>
      </c>
      <c r="F6" s="68" t="s">
        <v>482</v>
      </c>
    </row>
    <row r="7" spans="1:6" ht="37.5" x14ac:dyDescent="0.25">
      <c r="A7" s="77"/>
      <c r="B7" s="21"/>
      <c r="C7" s="100"/>
      <c r="D7" s="77"/>
      <c r="E7" s="21">
        <v>3</v>
      </c>
      <c r="F7" s="68" t="s">
        <v>449</v>
      </c>
    </row>
    <row r="8" spans="1:6" ht="18.75" x14ac:dyDescent="0.25">
      <c r="A8" s="77"/>
      <c r="B8" s="21"/>
      <c r="C8" s="100"/>
      <c r="D8" s="77"/>
      <c r="E8" s="21"/>
      <c r="F8" s="68"/>
    </row>
    <row r="9" spans="1:6" ht="18.75" x14ac:dyDescent="0.25">
      <c r="A9" s="77"/>
      <c r="B9" s="21"/>
      <c r="C9" s="100"/>
      <c r="D9" s="77"/>
      <c r="E9" s="21"/>
      <c r="F9" s="68"/>
    </row>
    <row r="10" spans="1:6" ht="18.75" x14ac:dyDescent="0.25">
      <c r="A10" s="77"/>
      <c r="B10" s="21"/>
      <c r="C10" s="68"/>
      <c r="D10" s="77"/>
      <c r="E10" s="21"/>
      <c r="F10" s="68"/>
    </row>
    <row r="11" spans="1:6" ht="18.75" x14ac:dyDescent="0.25">
      <c r="A11" s="77"/>
      <c r="B11" s="21"/>
      <c r="C11" s="68"/>
      <c r="D11" s="77"/>
      <c r="E11" s="21"/>
      <c r="F11" s="68"/>
    </row>
    <row r="12" spans="1:6" ht="18.75" x14ac:dyDescent="0.25">
      <c r="A12" s="77"/>
      <c r="B12" s="21"/>
      <c r="C12" s="68"/>
      <c r="D12" s="77"/>
      <c r="E12" s="21"/>
      <c r="F12" s="68"/>
    </row>
    <row r="13" spans="1:6" ht="18.75" x14ac:dyDescent="0.25">
      <c r="A13" s="77"/>
      <c r="B13" s="21"/>
      <c r="C13" s="68"/>
      <c r="D13" s="77"/>
      <c r="E13" s="21"/>
      <c r="F13" s="68"/>
    </row>
    <row r="14" spans="1:6" ht="18.75" x14ac:dyDescent="0.25">
      <c r="A14" s="77"/>
      <c r="B14" s="21"/>
      <c r="C14" s="68"/>
      <c r="D14" s="77"/>
      <c r="E14" s="21"/>
      <c r="F14" s="68"/>
    </row>
    <row r="15" spans="1:6" ht="18.75" x14ac:dyDescent="0.25">
      <c r="A15" s="77"/>
      <c r="B15" s="21"/>
      <c r="C15" s="68"/>
      <c r="D15" s="77"/>
      <c r="E15" s="21"/>
      <c r="F15" s="68"/>
    </row>
    <row r="16" spans="1:6" ht="18.75" x14ac:dyDescent="0.25">
      <c r="A16" s="77"/>
      <c r="B16" s="21"/>
      <c r="C16" s="68"/>
      <c r="D16" s="77"/>
      <c r="E16" s="21"/>
      <c r="F16" s="68"/>
    </row>
    <row r="17" spans="1:6" ht="18.75" x14ac:dyDescent="0.25">
      <c r="A17" s="77"/>
      <c r="B17" s="21"/>
      <c r="C17" s="68"/>
      <c r="D17" s="77"/>
      <c r="E17" s="21"/>
      <c r="F17" s="68"/>
    </row>
    <row r="18" spans="1:6" ht="18.75" x14ac:dyDescent="0.25">
      <c r="A18" s="77"/>
      <c r="B18" s="21"/>
      <c r="C18" s="68"/>
      <c r="D18" s="77"/>
      <c r="E18" s="21"/>
      <c r="F18" s="68"/>
    </row>
    <row r="19" spans="1:6" ht="18.75" x14ac:dyDescent="0.25">
      <c r="A19" s="77"/>
      <c r="B19" s="21"/>
      <c r="C19" s="68"/>
      <c r="D19" s="77"/>
      <c r="E19" s="21"/>
      <c r="F19" s="68"/>
    </row>
    <row r="20" spans="1:6" ht="18.75" x14ac:dyDescent="0.25">
      <c r="A20" s="77"/>
      <c r="B20" s="21"/>
      <c r="C20" s="68"/>
      <c r="D20" s="77"/>
      <c r="E20" s="21"/>
      <c r="F20" s="68"/>
    </row>
    <row r="21" spans="1:6" ht="18.75" x14ac:dyDescent="0.25">
      <c r="A21" s="77"/>
      <c r="B21" s="21"/>
      <c r="C21" s="68"/>
      <c r="D21" s="77"/>
      <c r="E21" s="21"/>
      <c r="F21" s="68"/>
    </row>
    <row r="22" spans="1:6" ht="18.75" x14ac:dyDescent="0.25">
      <c r="A22" s="77"/>
      <c r="B22" s="21"/>
      <c r="C22" s="68"/>
      <c r="D22" s="77"/>
      <c r="E22" s="21"/>
      <c r="F22" s="68"/>
    </row>
    <row r="23" spans="1:6" ht="18.75" x14ac:dyDescent="0.25">
      <c r="A23" s="77"/>
      <c r="B23" s="21"/>
      <c r="C23" s="68"/>
      <c r="D23" s="77"/>
      <c r="E23" s="21"/>
      <c r="F23" s="68"/>
    </row>
    <row r="24" spans="1:6" ht="18.75" x14ac:dyDescent="0.25">
      <c r="A24" s="77"/>
      <c r="B24" s="21"/>
      <c r="C24" s="68"/>
      <c r="D24" s="77"/>
      <c r="E24" s="21"/>
      <c r="F24" s="68"/>
    </row>
  </sheetData>
  <sheetProtection sort="0" autoFilter="0" pivotTables="0"/>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SheetLayoutView="100" workbookViewId="0">
      <selection activeCell="D26" sqref="D26"/>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30" t="s">
        <v>48</v>
      </c>
      <c r="B1" s="330"/>
      <c r="C1" s="330"/>
      <c r="D1" s="330"/>
      <c r="E1" s="330"/>
    </row>
    <row r="2" spans="1:5" ht="18.75" x14ac:dyDescent="0.25">
      <c r="A2" s="368" t="s">
        <v>49</v>
      </c>
      <c r="B2" s="394" t="s">
        <v>50</v>
      </c>
      <c r="C2" s="394"/>
      <c r="D2" s="394"/>
      <c r="E2" s="394"/>
    </row>
    <row r="3" spans="1:5" ht="57.75" customHeight="1" x14ac:dyDescent="0.25">
      <c r="A3" s="368"/>
      <c r="B3" s="210" t="s">
        <v>51</v>
      </c>
      <c r="C3" s="210" t="s">
        <v>54</v>
      </c>
      <c r="D3" s="209" t="s">
        <v>53</v>
      </c>
      <c r="E3" s="211" t="s">
        <v>52</v>
      </c>
    </row>
    <row r="4" spans="1:5" ht="18.75" x14ac:dyDescent="0.25">
      <c r="A4" s="30" t="s">
        <v>79</v>
      </c>
      <c r="B4" s="21">
        <v>0</v>
      </c>
      <c r="C4" s="83">
        <v>0</v>
      </c>
      <c r="D4" s="103">
        <v>0</v>
      </c>
      <c r="E4" s="103">
        <v>0</v>
      </c>
    </row>
    <row r="5" spans="1:5" ht="18.75" x14ac:dyDescent="0.25">
      <c r="A5" s="33" t="s">
        <v>83</v>
      </c>
      <c r="B5" s="24">
        <v>0</v>
      </c>
      <c r="C5" s="83">
        <v>0</v>
      </c>
      <c r="D5" s="103">
        <v>0</v>
      </c>
      <c r="E5" s="103">
        <v>0</v>
      </c>
    </row>
    <row r="6" spans="1:5" ht="18.75" x14ac:dyDescent="0.25">
      <c r="A6" s="53" t="s">
        <v>199</v>
      </c>
      <c r="B6" s="83">
        <v>0</v>
      </c>
      <c r="C6" s="83">
        <v>0</v>
      </c>
      <c r="D6" s="103">
        <v>0</v>
      </c>
      <c r="E6" s="103">
        <v>0</v>
      </c>
    </row>
    <row r="7" spans="1:5" ht="18.75" x14ac:dyDescent="0.25">
      <c r="A7" s="53" t="s">
        <v>80</v>
      </c>
      <c r="B7" s="83">
        <v>0</v>
      </c>
      <c r="C7" s="83">
        <v>0</v>
      </c>
      <c r="D7" s="103">
        <v>0</v>
      </c>
      <c r="E7" s="103">
        <v>0</v>
      </c>
    </row>
    <row r="8" spans="1:5" ht="18.75" x14ac:dyDescent="0.25">
      <c r="A8" s="33" t="s">
        <v>207</v>
      </c>
      <c r="B8" s="24">
        <v>0</v>
      </c>
      <c r="C8" s="83">
        <v>0</v>
      </c>
      <c r="D8" s="103">
        <v>0</v>
      </c>
      <c r="E8" s="82">
        <v>0</v>
      </c>
    </row>
    <row r="9" spans="1:5" ht="18.75" x14ac:dyDescent="0.25">
      <c r="A9" s="53" t="s">
        <v>84</v>
      </c>
      <c r="B9" s="103">
        <v>0</v>
      </c>
      <c r="C9" s="83">
        <v>0</v>
      </c>
      <c r="D9" s="103">
        <v>0</v>
      </c>
      <c r="E9" s="103">
        <v>0</v>
      </c>
    </row>
    <row r="10" spans="1:5" ht="18.75" x14ac:dyDescent="0.25">
      <c r="A10" s="53" t="s">
        <v>82</v>
      </c>
      <c r="B10" s="83">
        <v>0</v>
      </c>
      <c r="C10" s="83">
        <v>0</v>
      </c>
      <c r="D10" s="103">
        <v>0</v>
      </c>
      <c r="E10" s="103">
        <v>0</v>
      </c>
    </row>
    <row r="11" spans="1:5" ht="18.75" x14ac:dyDescent="0.25">
      <c r="A11" s="53" t="s">
        <v>86</v>
      </c>
      <c r="B11" s="83">
        <v>0</v>
      </c>
      <c r="C11" s="83">
        <v>0</v>
      </c>
      <c r="D11" s="103">
        <v>0</v>
      </c>
      <c r="E11" s="103">
        <v>0</v>
      </c>
    </row>
    <row r="12" spans="1:5" ht="18.75" x14ac:dyDescent="0.25">
      <c r="A12" s="53" t="s">
        <v>87</v>
      </c>
      <c r="B12" s="83">
        <v>0</v>
      </c>
      <c r="C12" s="83">
        <v>0</v>
      </c>
      <c r="D12" s="103">
        <v>0</v>
      </c>
      <c r="E12" s="103">
        <v>0</v>
      </c>
    </row>
    <row r="13" spans="1:5" ht="18.75" x14ac:dyDescent="0.25">
      <c r="A13" s="53" t="s">
        <v>200</v>
      </c>
      <c r="B13" s="83">
        <v>0</v>
      </c>
      <c r="C13" s="83">
        <v>0</v>
      </c>
      <c r="D13" s="103">
        <v>0</v>
      </c>
      <c r="E13" s="103">
        <v>0</v>
      </c>
    </row>
    <row r="14" spans="1:5" ht="37.5" x14ac:dyDescent="0.25">
      <c r="A14" s="33" t="s">
        <v>201</v>
      </c>
      <c r="B14" s="83">
        <v>0</v>
      </c>
      <c r="C14" s="83">
        <v>0</v>
      </c>
      <c r="D14" s="103">
        <v>0</v>
      </c>
      <c r="E14" s="103">
        <v>0</v>
      </c>
    </row>
    <row r="15" spans="1:5" ht="18.75" x14ac:dyDescent="0.25">
      <c r="A15" s="67" t="s">
        <v>81</v>
      </c>
      <c r="B15" s="103">
        <v>0</v>
      </c>
      <c r="C15" s="83">
        <v>0</v>
      </c>
      <c r="D15" s="103">
        <v>0</v>
      </c>
      <c r="E15" s="103">
        <v>0</v>
      </c>
    </row>
    <row r="16" spans="1:5" ht="18.75" x14ac:dyDescent="0.25">
      <c r="A16" s="53" t="s">
        <v>85</v>
      </c>
      <c r="B16" s="83">
        <v>0</v>
      </c>
      <c r="C16" s="83">
        <v>0</v>
      </c>
      <c r="D16" s="103">
        <v>0</v>
      </c>
      <c r="E16" s="103">
        <v>0</v>
      </c>
    </row>
    <row r="17" spans="1:5" ht="18.75" x14ac:dyDescent="0.25">
      <c r="A17" s="215" t="s">
        <v>88</v>
      </c>
      <c r="B17" s="84">
        <f>B4+B5+B6+B7+B8+B9+B10+B11+B12+B13+B14+B15+B16</f>
        <v>0</v>
      </c>
      <c r="C17" s="35">
        <f>C4+C5+C6+C7+C8+C9+C10+C11+C12+C13+C14+C15+C16</f>
        <v>0</v>
      </c>
      <c r="D17" s="35">
        <f>D4+D5+D6+D7+D8+D9+D10+D11+D12+D13+D14+D15+D16</f>
        <v>0</v>
      </c>
      <c r="E17" s="35">
        <f>E4+E5+E6+E7+E8+E9+E10+E11+E12+E13+E14+E15+E16</f>
        <v>0</v>
      </c>
    </row>
    <row r="18" spans="1:5" ht="18.75" x14ac:dyDescent="0.3">
      <c r="A18" s="22"/>
      <c r="B18" s="22"/>
      <c r="C18" s="22"/>
      <c r="D18" s="22"/>
      <c r="E18" s="22"/>
    </row>
  </sheetData>
  <sheetProtection sheet="1" objects="1" scenarios="1"/>
  <mergeCells count="3">
    <mergeCell ref="A1:E1"/>
    <mergeCell ref="A2:A3"/>
    <mergeCell ref="B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view="pageBreakPreview" topLeftCell="A4" zoomScaleSheetLayoutView="100" workbookViewId="0">
      <selection activeCell="C7" sqref="C7:H16"/>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57" t="s">
        <v>89</v>
      </c>
      <c r="B1" s="357"/>
      <c r="C1" s="357"/>
      <c r="D1" s="357"/>
      <c r="E1" s="357"/>
      <c r="F1" s="357"/>
      <c r="G1" s="357"/>
      <c r="H1" s="357"/>
    </row>
    <row r="2" spans="1:9" s="4" customFormat="1" ht="18.75" x14ac:dyDescent="0.3">
      <c r="A2" s="39" t="s">
        <v>75</v>
      </c>
      <c r="B2" s="39"/>
      <c r="C2" s="39"/>
      <c r="D2" s="39"/>
      <c r="E2" s="39"/>
      <c r="F2" s="39"/>
      <c r="G2" s="39"/>
      <c r="H2" s="39"/>
    </row>
    <row r="3" spans="1:9" s="1" customFormat="1" ht="21" customHeight="1" x14ac:dyDescent="0.3">
      <c r="A3" s="358" t="s">
        <v>62</v>
      </c>
      <c r="B3" s="361" t="s">
        <v>78</v>
      </c>
      <c r="C3" s="364" t="s">
        <v>190</v>
      </c>
      <c r="D3" s="365"/>
      <c r="E3" s="364" t="s">
        <v>209</v>
      </c>
      <c r="F3" s="365"/>
      <c r="G3" s="368" t="s">
        <v>0</v>
      </c>
      <c r="H3" s="368"/>
    </row>
    <row r="4" spans="1:9" s="1" customFormat="1" ht="54" customHeight="1" x14ac:dyDescent="0.3">
      <c r="A4" s="359"/>
      <c r="B4" s="362"/>
      <c r="C4" s="366"/>
      <c r="D4" s="367"/>
      <c r="E4" s="366"/>
      <c r="F4" s="363"/>
      <c r="G4" s="368" t="s">
        <v>191</v>
      </c>
      <c r="H4" s="368" t="s">
        <v>210</v>
      </c>
    </row>
    <row r="5" spans="1:9" s="1" customFormat="1" ht="18.75" hidden="1" customHeight="1" x14ac:dyDescent="0.3">
      <c r="A5" s="359"/>
      <c r="B5" s="362"/>
      <c r="C5" s="40"/>
      <c r="D5" s="40"/>
      <c r="E5" s="40"/>
      <c r="F5" s="41"/>
      <c r="G5" s="368"/>
      <c r="H5" s="368"/>
    </row>
    <row r="6" spans="1:9" s="1" customFormat="1" ht="21.75" customHeight="1" x14ac:dyDescent="0.3">
      <c r="A6" s="360"/>
      <c r="B6" s="363"/>
      <c r="C6" s="211" t="s">
        <v>59</v>
      </c>
      <c r="D6" s="211" t="s">
        <v>90</v>
      </c>
      <c r="E6" s="211" t="s">
        <v>59</v>
      </c>
      <c r="F6" s="214" t="s">
        <v>90</v>
      </c>
      <c r="G6" s="368"/>
      <c r="H6" s="368"/>
    </row>
    <row r="7" spans="1:9" s="1" customFormat="1" ht="39" customHeight="1" x14ac:dyDescent="0.3">
      <c r="A7" s="42">
        <v>1</v>
      </c>
      <c r="B7" s="43" t="s">
        <v>60</v>
      </c>
      <c r="C7" s="212">
        <v>3</v>
      </c>
      <c r="D7" s="212">
        <v>3</v>
      </c>
      <c r="E7" s="212">
        <v>58</v>
      </c>
      <c r="F7" s="212">
        <v>58</v>
      </c>
      <c r="G7" s="212">
        <v>0</v>
      </c>
      <c r="H7" s="212">
        <v>0</v>
      </c>
    </row>
    <row r="8" spans="1:9" s="1" customFormat="1" ht="39" customHeight="1" x14ac:dyDescent="0.3">
      <c r="A8" s="42">
        <v>2</v>
      </c>
      <c r="B8" s="43" t="s">
        <v>61</v>
      </c>
      <c r="C8" s="212">
        <v>4</v>
      </c>
      <c r="D8" s="212">
        <v>4</v>
      </c>
      <c r="E8" s="212">
        <v>83</v>
      </c>
      <c r="F8" s="212">
        <v>83</v>
      </c>
      <c r="G8" s="212">
        <v>0</v>
      </c>
      <c r="H8" s="212">
        <v>0</v>
      </c>
    </row>
    <row r="9" spans="1:9" s="1" customFormat="1" ht="19.5" customHeight="1" x14ac:dyDescent="0.3">
      <c r="A9" s="345">
        <v>3</v>
      </c>
      <c r="B9" s="98" t="s">
        <v>69</v>
      </c>
      <c r="C9" s="347">
        <v>0</v>
      </c>
      <c r="D9" s="347">
        <v>2</v>
      </c>
      <c r="E9" s="349">
        <v>20</v>
      </c>
      <c r="F9" s="350"/>
      <c r="G9" s="347">
        <v>0</v>
      </c>
      <c r="H9" s="96">
        <v>0</v>
      </c>
    </row>
    <row r="10" spans="1:9" s="1" customFormat="1" ht="18.75" customHeight="1" x14ac:dyDescent="0.3">
      <c r="A10" s="346"/>
      <c r="B10" s="98" t="s">
        <v>92</v>
      </c>
      <c r="C10" s="348"/>
      <c r="D10" s="348"/>
      <c r="E10" s="212">
        <v>0</v>
      </c>
      <c r="F10" s="212">
        <v>10</v>
      </c>
      <c r="G10" s="348"/>
      <c r="H10" s="212">
        <v>0</v>
      </c>
    </row>
    <row r="11" spans="1:9" s="1" customFormat="1" ht="56.25" customHeight="1" x14ac:dyDescent="0.3">
      <c r="A11" s="42">
        <v>4</v>
      </c>
      <c r="B11" s="44" t="s">
        <v>70</v>
      </c>
      <c r="C11" s="212">
        <v>0</v>
      </c>
      <c r="D11" s="212">
        <v>0</v>
      </c>
      <c r="E11" s="212">
        <v>0</v>
      </c>
      <c r="F11" s="212">
        <v>0</v>
      </c>
      <c r="G11" s="212">
        <v>0</v>
      </c>
      <c r="H11" s="212">
        <v>0</v>
      </c>
    </row>
    <row r="12" spans="1:9" s="1" customFormat="1" ht="56.25" x14ac:dyDescent="0.3">
      <c r="A12" s="42">
        <v>5</v>
      </c>
      <c r="B12" s="43" t="s">
        <v>71</v>
      </c>
      <c r="C12" s="212">
        <v>5</v>
      </c>
      <c r="D12" s="212">
        <v>5</v>
      </c>
      <c r="E12" s="212">
        <v>93</v>
      </c>
      <c r="F12" s="212">
        <v>93</v>
      </c>
      <c r="G12" s="212">
        <v>0</v>
      </c>
      <c r="H12" s="212">
        <v>0</v>
      </c>
    </row>
    <row r="13" spans="1:9" s="1" customFormat="1" ht="39" customHeight="1" x14ac:dyDescent="0.3">
      <c r="A13" s="42">
        <v>6</v>
      </c>
      <c r="B13" s="44" t="s">
        <v>72</v>
      </c>
      <c r="C13" s="212">
        <v>0</v>
      </c>
      <c r="D13" s="212">
        <v>0</v>
      </c>
      <c r="E13" s="212">
        <v>0</v>
      </c>
      <c r="F13" s="212">
        <v>0</v>
      </c>
      <c r="G13" s="212">
        <v>0</v>
      </c>
      <c r="H13" s="212">
        <v>0</v>
      </c>
    </row>
    <row r="14" spans="1:9" s="2" customFormat="1" ht="39" customHeight="1" x14ac:dyDescent="0.3">
      <c r="A14" s="351" t="s">
        <v>91</v>
      </c>
      <c r="B14" s="352"/>
      <c r="C14" s="355">
        <f>C13+C12+C11+C9+C8+C7</f>
        <v>12</v>
      </c>
      <c r="D14" s="355">
        <f>D13+D12+D11+D9+D8+D7</f>
        <v>14</v>
      </c>
      <c r="E14" s="45">
        <f>E7+E8+E11+E12+E13</f>
        <v>234</v>
      </c>
      <c r="F14" s="45">
        <f>F7+F8+F11+F12+F13</f>
        <v>234</v>
      </c>
      <c r="G14" s="355">
        <f>G7+G8+G9+G11+G12+G13</f>
        <v>0</v>
      </c>
      <c r="H14" s="45"/>
      <c r="I14" s="107"/>
    </row>
    <row r="15" spans="1:9" ht="39" customHeight="1" x14ac:dyDescent="0.25">
      <c r="A15" s="353"/>
      <c r="B15" s="354"/>
      <c r="C15" s="356"/>
      <c r="D15" s="356"/>
      <c r="E15" s="46">
        <f>E10</f>
        <v>0</v>
      </c>
      <c r="F15" s="46">
        <f>F10</f>
        <v>10</v>
      </c>
      <c r="G15" s="356"/>
      <c r="H15" s="46"/>
    </row>
    <row r="16" spans="1:9" ht="18.75" x14ac:dyDescent="0.3">
      <c r="A16" s="340" t="s">
        <v>208</v>
      </c>
      <c r="B16" s="341"/>
      <c r="C16" s="342">
        <f>F14+E9</f>
        <v>254</v>
      </c>
      <c r="D16" s="343"/>
      <c r="E16" s="343"/>
      <c r="F16" s="343"/>
      <c r="G16" s="343"/>
      <c r="H16" s="344"/>
      <c r="I16" s="104">
        <f>F14+F15</f>
        <v>244</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sheet="1" objects="1" scenarios="1"/>
  <mergeCells count="19">
    <mergeCell ref="A1:H1"/>
    <mergeCell ref="A3:A6"/>
    <mergeCell ref="B3:B6"/>
    <mergeCell ref="C3:D4"/>
    <mergeCell ref="E3:F4"/>
    <mergeCell ref="G3:H3"/>
    <mergeCell ref="G4:G6"/>
    <mergeCell ref="H4:H6"/>
    <mergeCell ref="A16:B16"/>
    <mergeCell ref="C16:H16"/>
    <mergeCell ref="A9:A10"/>
    <mergeCell ref="C9:C10"/>
    <mergeCell ref="D9:D10"/>
    <mergeCell ref="E9:F9"/>
    <mergeCell ref="G9:G10"/>
    <mergeCell ref="A14:B15"/>
    <mergeCell ref="C14:C15"/>
    <mergeCell ref="D14:D15"/>
    <mergeCell ref="G14:G15"/>
  </mergeCells>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B3" sqref="B3:C15"/>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69" t="s">
        <v>76</v>
      </c>
      <c r="B1" s="369"/>
      <c r="C1" s="369"/>
      <c r="D1" s="6"/>
    </row>
    <row r="2" spans="1:4" ht="38.25" customHeight="1" x14ac:dyDescent="0.25">
      <c r="A2" s="244" t="s">
        <v>1</v>
      </c>
      <c r="B2" s="243" t="s">
        <v>2</v>
      </c>
      <c r="C2" s="243" t="s">
        <v>77</v>
      </c>
      <c r="D2" s="8"/>
    </row>
    <row r="3" spans="1:4" ht="18.75" x14ac:dyDescent="0.25">
      <c r="A3" s="109" t="s">
        <v>3</v>
      </c>
      <c r="B3" s="245">
        <f>SUM(B4:B8)</f>
        <v>254</v>
      </c>
      <c r="C3" s="246" t="s">
        <v>261</v>
      </c>
      <c r="D3" s="8"/>
    </row>
    <row r="4" spans="1:4" ht="18.75" customHeight="1" x14ac:dyDescent="0.25">
      <c r="A4" s="98" t="s">
        <v>4</v>
      </c>
      <c r="B4" s="247">
        <v>10</v>
      </c>
      <c r="C4" s="248">
        <f>100/'[1]Раздел 1.1'!I16*B4</f>
        <v>0.64935064935064934</v>
      </c>
      <c r="D4" s="11"/>
    </row>
    <row r="5" spans="1:4" ht="18.75" customHeight="1" x14ac:dyDescent="0.25">
      <c r="A5" s="98" t="s">
        <v>5</v>
      </c>
      <c r="B5" s="247">
        <v>26</v>
      </c>
      <c r="C5" s="248">
        <f>100/'[1]Раздел 1.1'!I16*B5</f>
        <v>1.6883116883116882</v>
      </c>
      <c r="D5" s="11"/>
    </row>
    <row r="6" spans="1:4" ht="18.75" customHeight="1" x14ac:dyDescent="0.25">
      <c r="A6" s="98" t="s">
        <v>6</v>
      </c>
      <c r="B6" s="247">
        <v>34</v>
      </c>
      <c r="C6" s="248">
        <f>100/'[1]Раздел 1.1'!I16*B6</f>
        <v>2.2077922077922074</v>
      </c>
      <c r="D6" s="11"/>
    </row>
    <row r="7" spans="1:4" ht="18.75" customHeight="1" x14ac:dyDescent="0.25">
      <c r="A7" s="98" t="s">
        <v>73</v>
      </c>
      <c r="B7" s="247">
        <v>159</v>
      </c>
      <c r="C7" s="248">
        <f>100/'[1]Раздел 1.1'!I16*B7</f>
        <v>10.324675324675324</v>
      </c>
      <c r="D7" s="11"/>
    </row>
    <row r="8" spans="1:4" ht="18.75" customHeight="1" x14ac:dyDescent="0.25">
      <c r="A8" s="98" t="s">
        <v>74</v>
      </c>
      <c r="B8" s="247">
        <v>25</v>
      </c>
      <c r="C8" s="248">
        <f>100/'[1]Раздел 1.1'!I16*B8</f>
        <v>1.6233766233766231</v>
      </c>
      <c r="D8" s="11"/>
    </row>
    <row r="9" spans="1:4" ht="18.75" x14ac:dyDescent="0.25">
      <c r="A9" s="109" t="s">
        <v>7</v>
      </c>
      <c r="B9" s="245">
        <f>SUM(B10:B15)</f>
        <v>254</v>
      </c>
      <c r="C9" s="246" t="s">
        <v>261</v>
      </c>
      <c r="D9" s="8"/>
    </row>
    <row r="10" spans="1:4" ht="18.75" customHeight="1" x14ac:dyDescent="0.25">
      <c r="A10" s="98" t="s">
        <v>8</v>
      </c>
      <c r="B10" s="247">
        <v>10</v>
      </c>
      <c r="C10" s="248">
        <f>100/'[1]Раздел 1.1'!I16*B10</f>
        <v>0.64935064935064934</v>
      </c>
      <c r="D10" s="11"/>
    </row>
    <row r="11" spans="1:4" ht="18.75" customHeight="1" x14ac:dyDescent="0.25">
      <c r="A11" s="98" t="s">
        <v>9</v>
      </c>
      <c r="B11" s="247">
        <v>46</v>
      </c>
      <c r="C11" s="248">
        <f>100/'[1]Раздел 1.1'!I16*B11</f>
        <v>2.9870129870129869</v>
      </c>
      <c r="D11" s="11"/>
    </row>
    <row r="12" spans="1:4" ht="18.75" customHeight="1" x14ac:dyDescent="0.25">
      <c r="A12" s="98" t="s">
        <v>10</v>
      </c>
      <c r="B12" s="247">
        <v>36</v>
      </c>
      <c r="C12" s="248">
        <f>100/'[1]Раздел 1.1'!I16*B12</f>
        <v>2.3376623376623376</v>
      </c>
      <c r="D12" s="11"/>
    </row>
    <row r="13" spans="1:4" ht="18.75" customHeight="1" x14ac:dyDescent="0.25">
      <c r="A13" s="98" t="s">
        <v>11</v>
      </c>
      <c r="B13" s="247">
        <v>72</v>
      </c>
      <c r="C13" s="248">
        <f>100/'[1]Раздел 1.1'!I16*B13</f>
        <v>4.6753246753246751</v>
      </c>
      <c r="D13" s="11"/>
    </row>
    <row r="14" spans="1:4" ht="18.75" customHeight="1" x14ac:dyDescent="0.25">
      <c r="A14" s="98" t="s">
        <v>12</v>
      </c>
      <c r="B14" s="247">
        <v>64</v>
      </c>
      <c r="C14" s="248">
        <f>100/'[1]Раздел 1.1'!I16*B14</f>
        <v>4.1558441558441555</v>
      </c>
      <c r="D14" s="11"/>
    </row>
    <row r="15" spans="1:4" ht="18.75" x14ac:dyDescent="0.25">
      <c r="A15" s="98" t="s">
        <v>213</v>
      </c>
      <c r="B15" s="247">
        <v>26</v>
      </c>
      <c r="C15" s="248">
        <f>100/'[1]Раздел 1.1'!I16*B15</f>
        <v>1.6883116883116882</v>
      </c>
    </row>
  </sheetData>
  <sheetProtection sheet="1" objects="1" scenarios="1"/>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view="pageBreakPreview" topLeftCell="A94" zoomScaleSheetLayoutView="100" workbookViewId="0">
      <selection activeCell="A100" sqref="A100:D107"/>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49" t="s">
        <v>231</v>
      </c>
      <c r="B1" s="49"/>
      <c r="C1" s="49"/>
      <c r="D1" s="56"/>
    </row>
    <row r="2" spans="1:4" ht="117" customHeight="1" x14ac:dyDescent="0.25">
      <c r="A2" s="138" t="s">
        <v>93</v>
      </c>
      <c r="B2" s="129" t="s">
        <v>234</v>
      </c>
      <c r="C2" s="130" t="s">
        <v>95</v>
      </c>
      <c r="D2" s="130" t="s">
        <v>96</v>
      </c>
    </row>
    <row r="3" spans="1:4" ht="18.75" x14ac:dyDescent="0.25">
      <c r="A3" s="163" t="s">
        <v>257</v>
      </c>
      <c r="B3" s="140"/>
      <c r="C3" s="140"/>
      <c r="D3" s="159">
        <f>D4+D30+D41+D51+D62+D80+D88+D99</f>
        <v>555</v>
      </c>
    </row>
    <row r="4" spans="1:4" ht="18.75" x14ac:dyDescent="0.25">
      <c r="A4" s="162" t="s">
        <v>258</v>
      </c>
      <c r="B4" s="201"/>
      <c r="C4" s="146"/>
      <c r="D4" s="261">
        <f>D5+D6+D7+D8+D9+D10+D11+D12+D13+D14+D15+D16+D17+D18+D19+D20+D21+D22+D23+D24+D25+D26+D27+D28+D29</f>
        <v>128</v>
      </c>
    </row>
    <row r="5" spans="1:4" ht="63.75" customHeight="1" x14ac:dyDescent="0.25">
      <c r="A5" s="167" t="s">
        <v>304</v>
      </c>
      <c r="B5" s="172">
        <v>43860</v>
      </c>
      <c r="C5" s="167" t="s">
        <v>303</v>
      </c>
      <c r="D5" s="139">
        <v>18</v>
      </c>
    </row>
    <row r="6" spans="1:4" ht="31.5" x14ac:dyDescent="0.25">
      <c r="A6" s="167" t="s">
        <v>305</v>
      </c>
      <c r="B6" s="172">
        <v>43881</v>
      </c>
      <c r="C6" s="167" t="s">
        <v>303</v>
      </c>
      <c r="D6" s="139">
        <v>21</v>
      </c>
    </row>
    <row r="7" spans="1:4" ht="63" x14ac:dyDescent="0.25">
      <c r="A7" s="167" t="s">
        <v>304</v>
      </c>
      <c r="B7" s="172">
        <v>43888</v>
      </c>
      <c r="C7" s="167" t="s">
        <v>303</v>
      </c>
      <c r="D7" s="139">
        <v>23</v>
      </c>
    </row>
    <row r="8" spans="1:4" ht="31.5" x14ac:dyDescent="0.25">
      <c r="A8" s="167" t="s">
        <v>306</v>
      </c>
      <c r="B8" s="172">
        <v>43895</v>
      </c>
      <c r="C8" s="167" t="s">
        <v>303</v>
      </c>
      <c r="D8" s="139">
        <v>25</v>
      </c>
    </row>
    <row r="9" spans="1:4" ht="63" x14ac:dyDescent="0.25">
      <c r="A9" s="167" t="s">
        <v>304</v>
      </c>
      <c r="B9" s="172">
        <v>43921</v>
      </c>
      <c r="C9" s="167" t="s">
        <v>303</v>
      </c>
      <c r="D9" s="139">
        <v>23</v>
      </c>
    </row>
    <row r="10" spans="1:4" ht="15.75" x14ac:dyDescent="0.25">
      <c r="A10" s="176" t="s">
        <v>309</v>
      </c>
      <c r="B10" s="172">
        <v>44096</v>
      </c>
      <c r="C10" s="167" t="s">
        <v>303</v>
      </c>
      <c r="D10" s="139">
        <v>8</v>
      </c>
    </row>
    <row r="11" spans="1:4" ht="63" x14ac:dyDescent="0.25">
      <c r="A11" s="167" t="s">
        <v>304</v>
      </c>
      <c r="B11" s="172">
        <v>44103</v>
      </c>
      <c r="C11" s="167" t="s">
        <v>394</v>
      </c>
      <c r="D11" s="139">
        <v>7</v>
      </c>
    </row>
    <row r="12" spans="1:4" ht="31.5" x14ac:dyDescent="0.25">
      <c r="A12" s="293" t="s">
        <v>395</v>
      </c>
      <c r="B12" s="172">
        <v>44114</v>
      </c>
      <c r="C12" s="167" t="s">
        <v>396</v>
      </c>
      <c r="D12" s="139">
        <v>3</v>
      </c>
    </row>
    <row r="14" spans="1:4" ht="15.75" x14ac:dyDescent="0.25">
      <c r="A14" s="167"/>
      <c r="B14" s="172"/>
      <c r="C14" s="167"/>
      <c r="D14" s="139"/>
    </row>
    <row r="15" spans="1:4" ht="15.75" x14ac:dyDescent="0.25">
      <c r="A15" s="167"/>
      <c r="B15" s="172"/>
      <c r="C15" s="167"/>
      <c r="D15" s="139"/>
    </row>
    <row r="16" spans="1:4" ht="15.75" x14ac:dyDescent="0.25">
      <c r="A16" s="167"/>
      <c r="B16" s="172"/>
      <c r="C16" s="167"/>
      <c r="D16" s="139"/>
    </row>
    <row r="17" spans="1:4" ht="15.75" x14ac:dyDescent="0.25">
      <c r="A17" s="167"/>
      <c r="B17" s="172"/>
      <c r="C17" s="167"/>
      <c r="D17" s="139"/>
    </row>
    <row r="18" spans="1:4" ht="15.75" x14ac:dyDescent="0.25">
      <c r="A18" s="176"/>
      <c r="B18" s="172"/>
      <c r="C18" s="167"/>
      <c r="D18" s="139"/>
    </row>
    <row r="19" spans="1:4" ht="15.75" x14ac:dyDescent="0.25">
      <c r="A19" s="167"/>
      <c r="B19" s="167"/>
      <c r="C19" s="167"/>
      <c r="D19" s="139"/>
    </row>
    <row r="20" spans="1:4" ht="15.75" x14ac:dyDescent="0.25">
      <c r="A20" s="167"/>
      <c r="B20" s="172"/>
      <c r="C20" s="167"/>
      <c r="D20" s="139">
        <v>0</v>
      </c>
    </row>
    <row r="21" spans="1:4" ht="15.75" x14ac:dyDescent="0.25">
      <c r="A21" s="167"/>
      <c r="B21" s="167"/>
      <c r="C21" s="167"/>
      <c r="D21" s="139">
        <v>0</v>
      </c>
    </row>
    <row r="22" spans="1:4" ht="15.75" x14ac:dyDescent="0.25">
      <c r="A22" s="167"/>
      <c r="B22" s="167"/>
      <c r="C22" s="167"/>
      <c r="D22" s="139">
        <v>0</v>
      </c>
    </row>
    <row r="23" spans="1:4" ht="15.75" x14ac:dyDescent="0.25">
      <c r="A23" s="176"/>
      <c r="B23" s="172"/>
      <c r="C23" s="167"/>
      <c r="D23" s="139">
        <v>0</v>
      </c>
    </row>
    <row r="24" spans="1:4" ht="15.75" x14ac:dyDescent="0.25">
      <c r="A24" s="176"/>
      <c r="B24" s="172"/>
      <c r="C24" s="167"/>
      <c r="D24" s="139">
        <v>0</v>
      </c>
    </row>
    <row r="25" spans="1:4" ht="15.75" x14ac:dyDescent="0.25">
      <c r="A25" s="176"/>
      <c r="B25" s="172"/>
      <c r="C25" s="167"/>
      <c r="D25" s="139">
        <v>0</v>
      </c>
    </row>
    <row r="26" spans="1:4" ht="21" customHeight="1" x14ac:dyDescent="0.25">
      <c r="A26" s="167"/>
      <c r="B26" s="172"/>
      <c r="C26" s="167"/>
      <c r="D26" s="139">
        <v>0</v>
      </c>
    </row>
    <row r="27" spans="1:4" ht="15.75" x14ac:dyDescent="0.25">
      <c r="A27" s="167"/>
      <c r="B27" s="167"/>
      <c r="C27" s="167"/>
      <c r="D27" s="139">
        <v>0</v>
      </c>
    </row>
    <row r="28" spans="1:4" ht="15.75" x14ac:dyDescent="0.25">
      <c r="A28" s="167"/>
      <c r="B28" s="172"/>
      <c r="C28" s="167"/>
      <c r="D28" s="139">
        <v>0</v>
      </c>
    </row>
    <row r="29" spans="1:4" ht="15.75" x14ac:dyDescent="0.25">
      <c r="A29" s="167"/>
      <c r="B29" s="172"/>
      <c r="C29" s="167"/>
      <c r="D29" s="139">
        <v>0</v>
      </c>
    </row>
    <row r="30" spans="1:4" ht="18.75" x14ac:dyDescent="0.25">
      <c r="A30" s="277" t="s">
        <v>259</v>
      </c>
      <c r="B30" s="141"/>
      <c r="C30" s="141"/>
      <c r="D30" s="262">
        <f>D31+D32+D33+D34+D35+D36</f>
        <v>80</v>
      </c>
    </row>
    <row r="31" spans="1:4" ht="19.5" customHeight="1" x14ac:dyDescent="0.25">
      <c r="A31" s="167" t="s">
        <v>335</v>
      </c>
      <c r="B31" s="172" t="s">
        <v>336</v>
      </c>
      <c r="C31" s="167" t="s">
        <v>337</v>
      </c>
      <c r="D31" s="139">
        <v>30</v>
      </c>
    </row>
    <row r="32" spans="1:4" ht="31.5" x14ac:dyDescent="0.25">
      <c r="A32" s="167" t="s">
        <v>338</v>
      </c>
      <c r="B32" s="172" t="s">
        <v>336</v>
      </c>
      <c r="C32" s="167" t="s">
        <v>337</v>
      </c>
      <c r="D32" s="139">
        <v>40</v>
      </c>
    </row>
    <row r="33" spans="1:4" ht="31.5" x14ac:dyDescent="0.25">
      <c r="A33" s="297" t="s">
        <v>400</v>
      </c>
      <c r="B33" s="172" t="s">
        <v>401</v>
      </c>
      <c r="C33" s="167" t="s">
        <v>337</v>
      </c>
      <c r="D33" s="139">
        <v>10</v>
      </c>
    </row>
    <row r="34" spans="1:4" ht="15.75" x14ac:dyDescent="0.25">
      <c r="A34" s="167"/>
      <c r="B34" s="172"/>
      <c r="C34" s="167"/>
      <c r="D34" s="139">
        <v>0</v>
      </c>
    </row>
    <row r="35" spans="1:4" ht="15.75" x14ac:dyDescent="0.25">
      <c r="A35" s="167"/>
      <c r="B35" s="172"/>
      <c r="C35" s="167"/>
      <c r="D35" s="139">
        <v>0</v>
      </c>
    </row>
    <row r="36" spans="1:4" ht="13.5" customHeight="1" x14ac:dyDescent="0.25">
      <c r="A36" s="167"/>
      <c r="B36" s="179"/>
      <c r="C36" s="167"/>
      <c r="D36" s="139">
        <v>0</v>
      </c>
    </row>
    <row r="37" spans="1:4" ht="15.75" x14ac:dyDescent="0.25">
      <c r="A37" s="167"/>
      <c r="B37" s="167"/>
      <c r="C37" s="167"/>
      <c r="D37" s="139">
        <v>0</v>
      </c>
    </row>
    <row r="38" spans="1:4" ht="15.75" x14ac:dyDescent="0.25">
      <c r="A38" s="167"/>
      <c r="B38" s="167"/>
      <c r="C38" s="167"/>
      <c r="D38" s="139">
        <v>0</v>
      </c>
    </row>
    <row r="39" spans="1:4" ht="15" customHeight="1" x14ac:dyDescent="0.25">
      <c r="A39" s="167"/>
      <c r="B39" s="167"/>
      <c r="C39" s="167"/>
      <c r="D39" s="139">
        <v>0</v>
      </c>
    </row>
    <row r="40" spans="1:4" ht="15.75" x14ac:dyDescent="0.25">
      <c r="A40" s="139"/>
      <c r="B40" s="139"/>
      <c r="C40" s="139"/>
      <c r="D40" s="139">
        <v>0</v>
      </c>
    </row>
    <row r="41" spans="1:4" ht="18.75" x14ac:dyDescent="0.25">
      <c r="A41" s="276" t="s">
        <v>221</v>
      </c>
      <c r="B41" s="141"/>
      <c r="C41" s="141"/>
      <c r="D41" s="262">
        <f>D42+D43+D44+D45+D46+D47+D48+D49+D50</f>
        <v>0</v>
      </c>
    </row>
    <row r="42" spans="1:4" ht="17.25" customHeight="1" x14ac:dyDescent="0.25">
      <c r="A42" s="167"/>
      <c r="B42" s="172"/>
      <c r="C42" s="167"/>
      <c r="D42" s="171">
        <v>0</v>
      </c>
    </row>
    <row r="43" spans="1:4" ht="21" customHeight="1" x14ac:dyDescent="0.25">
      <c r="A43" s="167"/>
      <c r="B43" s="167"/>
      <c r="C43" s="167"/>
      <c r="D43" s="171">
        <v>0</v>
      </c>
    </row>
    <row r="44" spans="1:4" ht="15.75" x14ac:dyDescent="0.25">
      <c r="A44" s="167"/>
      <c r="B44" s="167"/>
      <c r="C44" s="167"/>
      <c r="D44" s="142">
        <v>0</v>
      </c>
    </row>
    <row r="45" spans="1:4" ht="15.75" x14ac:dyDescent="0.25">
      <c r="A45" s="167"/>
      <c r="B45" s="172"/>
      <c r="C45" s="176"/>
      <c r="D45" s="142">
        <v>0</v>
      </c>
    </row>
    <row r="46" spans="1:4" ht="15.75" x14ac:dyDescent="0.25">
      <c r="A46" s="167"/>
      <c r="B46" s="172"/>
      <c r="C46" s="167"/>
      <c r="D46" s="139">
        <v>0</v>
      </c>
    </row>
    <row r="47" spans="1:4" ht="15.75" x14ac:dyDescent="0.25">
      <c r="A47" s="176"/>
      <c r="B47" s="167"/>
      <c r="C47" s="167"/>
      <c r="D47" s="139">
        <v>0</v>
      </c>
    </row>
    <row r="48" spans="1:4" ht="19.5" customHeight="1" x14ac:dyDescent="0.25">
      <c r="A48" s="167"/>
      <c r="B48" s="172"/>
      <c r="C48" s="167"/>
      <c r="D48" s="139">
        <v>0</v>
      </c>
    </row>
    <row r="49" spans="1:4" ht="19.5" customHeight="1" x14ac:dyDescent="0.25">
      <c r="A49" s="167"/>
      <c r="B49" s="167"/>
      <c r="C49" s="167"/>
      <c r="D49" s="139">
        <v>0</v>
      </c>
    </row>
    <row r="50" spans="1:4" ht="18.75" customHeight="1" x14ac:dyDescent="0.25">
      <c r="A50" s="167"/>
      <c r="B50" s="167"/>
      <c r="C50" s="167"/>
      <c r="D50" s="139">
        <v>0</v>
      </c>
    </row>
    <row r="51" spans="1:4" ht="18.75" x14ac:dyDescent="0.25">
      <c r="A51" s="145" t="s">
        <v>124</v>
      </c>
      <c r="B51" s="204"/>
      <c r="C51" s="205"/>
      <c r="D51" s="263">
        <f>D52+D56+D59+D60+D61</f>
        <v>0</v>
      </c>
    </row>
    <row r="52" spans="1:4" ht="18.75" x14ac:dyDescent="0.25">
      <c r="A52" s="167"/>
      <c r="B52" s="172"/>
      <c r="C52" s="167"/>
      <c r="D52" s="100">
        <v>0</v>
      </c>
    </row>
    <row r="53" spans="1:4" ht="18.75" x14ac:dyDescent="0.25">
      <c r="A53" s="167"/>
      <c r="B53" s="172"/>
      <c r="C53" s="167"/>
      <c r="D53" s="100">
        <v>0</v>
      </c>
    </row>
    <row r="54" spans="1:4" ht="18.75" x14ac:dyDescent="0.25">
      <c r="A54" s="167"/>
      <c r="B54" s="172"/>
      <c r="C54" s="167"/>
      <c r="D54" s="100">
        <v>0</v>
      </c>
    </row>
    <row r="55" spans="1:4" ht="18.75" x14ac:dyDescent="0.25">
      <c r="A55" s="167"/>
      <c r="B55" s="172"/>
      <c r="C55" s="167"/>
      <c r="D55" s="100">
        <v>0</v>
      </c>
    </row>
    <row r="56" spans="1:4" ht="18.75" x14ac:dyDescent="0.25">
      <c r="A56" s="167"/>
      <c r="B56" s="172"/>
      <c r="C56" s="172"/>
      <c r="D56" s="100">
        <v>0</v>
      </c>
    </row>
    <row r="57" spans="1:4" ht="18.75" x14ac:dyDescent="0.25">
      <c r="A57" s="167"/>
      <c r="B57" s="172"/>
      <c r="C57" s="172"/>
      <c r="D57" s="100">
        <v>0</v>
      </c>
    </row>
    <row r="58" spans="1:4" ht="18.75" x14ac:dyDescent="0.25">
      <c r="A58" s="167"/>
      <c r="B58" s="172"/>
      <c r="C58" s="172"/>
      <c r="D58" s="100">
        <v>0</v>
      </c>
    </row>
    <row r="59" spans="1:4" ht="18.75" x14ac:dyDescent="0.25">
      <c r="A59" s="167"/>
      <c r="B59" s="172"/>
      <c r="C59" s="172"/>
      <c r="D59" s="100">
        <v>0</v>
      </c>
    </row>
    <row r="60" spans="1:4" ht="18.75" x14ac:dyDescent="0.25">
      <c r="A60" s="167"/>
      <c r="B60" s="175"/>
      <c r="C60" s="167"/>
      <c r="D60" s="100">
        <v>0</v>
      </c>
    </row>
    <row r="61" spans="1:4" ht="18.75" x14ac:dyDescent="0.25">
      <c r="A61" s="68"/>
      <c r="B61" s="100"/>
      <c r="C61" s="68"/>
      <c r="D61" s="100">
        <v>0</v>
      </c>
    </row>
    <row r="62" spans="1:4" ht="18.75" x14ac:dyDescent="0.25">
      <c r="A62" s="145" t="s">
        <v>235</v>
      </c>
      <c r="B62" s="144"/>
      <c r="C62" s="143"/>
      <c r="D62" s="263">
        <f>D63+D64+D65+D66+D67+D68+D69+D70+D71+D72+D73+D74+D75+D76+D77+D78+D79</f>
        <v>70</v>
      </c>
    </row>
    <row r="63" spans="1:4" ht="18.75" customHeight="1" x14ac:dyDescent="0.25">
      <c r="A63" s="293" t="s">
        <v>296</v>
      </c>
      <c r="B63" s="191">
        <v>44114</v>
      </c>
      <c r="C63" s="192" t="s">
        <v>333</v>
      </c>
      <c r="D63" s="206">
        <v>35</v>
      </c>
    </row>
    <row r="64" spans="1:4" ht="17.25" customHeight="1" x14ac:dyDescent="0.25">
      <c r="A64" s="177" t="s">
        <v>299</v>
      </c>
      <c r="B64" s="175">
        <v>44059</v>
      </c>
      <c r="C64" s="176" t="s">
        <v>397</v>
      </c>
      <c r="D64" s="206">
        <v>35</v>
      </c>
    </row>
    <row r="65" spans="1:4" ht="16.5" customHeight="1" x14ac:dyDescent="0.25">
      <c r="A65" s="167" t="s">
        <v>398</v>
      </c>
      <c r="B65" s="395" t="s">
        <v>399</v>
      </c>
      <c r="C65" s="167"/>
      <c r="D65" s="206">
        <v>0</v>
      </c>
    </row>
    <row r="66" spans="1:4" ht="18" customHeight="1" x14ac:dyDescent="0.25">
      <c r="A66" s="167"/>
      <c r="B66" s="167"/>
      <c r="C66" s="167"/>
      <c r="D66" s="206">
        <v>0</v>
      </c>
    </row>
    <row r="67" spans="1:4" ht="16.5" customHeight="1" x14ac:dyDescent="0.25">
      <c r="A67" s="167"/>
      <c r="B67" s="172"/>
      <c r="C67" s="167"/>
      <c r="D67" s="206">
        <v>0</v>
      </c>
    </row>
    <row r="68" spans="1:4" ht="18.75" customHeight="1" x14ac:dyDescent="0.25">
      <c r="A68" s="167"/>
      <c r="B68" s="172"/>
      <c r="C68" s="167"/>
      <c r="D68" s="206">
        <v>0</v>
      </c>
    </row>
    <row r="69" spans="1:4" ht="18.75" customHeight="1" x14ac:dyDescent="0.25">
      <c r="A69" s="167"/>
      <c r="B69" s="176"/>
      <c r="C69" s="176"/>
      <c r="D69" s="206">
        <v>0</v>
      </c>
    </row>
    <row r="70" spans="1:4" ht="17.25" customHeight="1" x14ac:dyDescent="0.25">
      <c r="A70" s="167"/>
      <c r="B70" s="167"/>
      <c r="C70" s="167"/>
      <c r="D70" s="206">
        <v>0</v>
      </c>
    </row>
    <row r="71" spans="1:4" ht="15.75" x14ac:dyDescent="0.25">
      <c r="A71" s="167"/>
      <c r="B71" s="167"/>
      <c r="C71" s="167"/>
      <c r="D71" s="171">
        <v>0</v>
      </c>
    </row>
    <row r="72" spans="1:4" ht="15.75" x14ac:dyDescent="0.25">
      <c r="A72" s="167"/>
      <c r="B72" s="167"/>
      <c r="C72" s="167"/>
      <c r="D72" s="171">
        <v>0</v>
      </c>
    </row>
    <row r="73" spans="1:4" ht="15.75" x14ac:dyDescent="0.25">
      <c r="A73" s="167"/>
      <c r="B73" s="167"/>
      <c r="C73" s="177"/>
      <c r="D73" s="203">
        <v>0</v>
      </c>
    </row>
    <row r="74" spans="1:4" ht="17.25" customHeight="1" x14ac:dyDescent="0.25">
      <c r="A74" s="167"/>
      <c r="B74" s="167"/>
      <c r="C74" s="167"/>
      <c r="D74" s="203">
        <v>0</v>
      </c>
    </row>
    <row r="75" spans="1:4" ht="18" customHeight="1" x14ac:dyDescent="0.25">
      <c r="A75" s="167"/>
      <c r="B75" s="167"/>
      <c r="C75" s="167"/>
      <c r="D75" s="203">
        <v>0</v>
      </c>
    </row>
    <row r="76" spans="1:4" ht="13.5" customHeight="1" x14ac:dyDescent="0.25">
      <c r="A76" s="167"/>
      <c r="B76" s="172"/>
      <c r="C76" s="167"/>
      <c r="D76" s="203">
        <v>0</v>
      </c>
    </row>
    <row r="77" spans="1:4" ht="18" customHeight="1" x14ac:dyDescent="0.25">
      <c r="A77" s="167"/>
      <c r="B77" s="167"/>
      <c r="C77" s="167"/>
      <c r="D77" s="203">
        <v>0</v>
      </c>
    </row>
    <row r="78" spans="1:4" ht="16.5" customHeight="1" x14ac:dyDescent="0.25">
      <c r="A78" s="167"/>
      <c r="B78" s="172"/>
      <c r="C78" s="167"/>
      <c r="D78" s="203">
        <v>0</v>
      </c>
    </row>
    <row r="79" spans="1:4" ht="15.75" x14ac:dyDescent="0.25">
      <c r="A79" s="176"/>
      <c r="B79" s="189"/>
      <c r="C79" s="177"/>
      <c r="D79" s="203">
        <v>0</v>
      </c>
    </row>
    <row r="80" spans="1:4" ht="18.75" x14ac:dyDescent="0.25">
      <c r="A80" s="145" t="s">
        <v>236</v>
      </c>
      <c r="B80" s="144"/>
      <c r="C80" s="143"/>
      <c r="D80" s="263">
        <f>D89+D90+D83+D84+D85+D86+D87</f>
        <v>61</v>
      </c>
    </row>
    <row r="83" spans="1:4" ht="15.75" x14ac:dyDescent="0.25">
      <c r="A83" s="167"/>
      <c r="B83" s="172"/>
      <c r="C83" s="167"/>
      <c r="D83" s="203">
        <v>0</v>
      </c>
    </row>
    <row r="84" spans="1:4" ht="15.75" x14ac:dyDescent="0.25">
      <c r="A84" s="167"/>
      <c r="B84" s="172"/>
      <c r="C84" s="167"/>
      <c r="D84" s="203">
        <v>0</v>
      </c>
    </row>
    <row r="85" spans="1:4" ht="15.75" x14ac:dyDescent="0.25">
      <c r="A85" s="167"/>
      <c r="B85" s="172"/>
      <c r="C85" s="167"/>
      <c r="D85" s="202">
        <v>0</v>
      </c>
    </row>
    <row r="86" spans="1:4" ht="15.75" x14ac:dyDescent="0.25">
      <c r="A86" s="167"/>
      <c r="B86" s="172"/>
      <c r="C86" s="167"/>
      <c r="D86" s="203">
        <v>0</v>
      </c>
    </row>
    <row r="87" spans="1:4" ht="18.75" x14ac:dyDescent="0.25">
      <c r="A87" s="68"/>
      <c r="B87" s="100"/>
      <c r="C87" s="68"/>
      <c r="D87" s="100">
        <v>0</v>
      </c>
    </row>
    <row r="88" spans="1:4" ht="18.75" x14ac:dyDescent="0.25">
      <c r="A88" s="145" t="s">
        <v>232</v>
      </c>
      <c r="B88" s="144"/>
      <c r="C88" s="143"/>
      <c r="D88" s="263">
        <f>D89+D90+D91+D92+D93+D94+D95+D96+D97+D98</f>
        <v>61</v>
      </c>
    </row>
    <row r="89" spans="1:4" ht="31.5" x14ac:dyDescent="0.25">
      <c r="A89" s="167" t="s">
        <v>478</v>
      </c>
      <c r="B89" s="172" t="s">
        <v>479</v>
      </c>
      <c r="C89" s="167" t="s">
        <v>480</v>
      </c>
      <c r="D89" s="202">
        <v>46</v>
      </c>
    </row>
    <row r="90" spans="1:4" ht="31.5" x14ac:dyDescent="0.25">
      <c r="A90" s="167" t="s">
        <v>478</v>
      </c>
      <c r="B90" s="172">
        <v>43858</v>
      </c>
      <c r="C90" s="167" t="s">
        <v>481</v>
      </c>
      <c r="D90" s="203">
        <v>15</v>
      </c>
    </row>
    <row r="91" spans="1:4" ht="15.75" x14ac:dyDescent="0.25">
      <c r="A91" s="167"/>
      <c r="B91" s="167"/>
      <c r="C91" s="167"/>
      <c r="D91" s="203">
        <v>0</v>
      </c>
    </row>
    <row r="92" spans="1:4" ht="15.75" x14ac:dyDescent="0.25">
      <c r="A92" s="167"/>
      <c r="B92" s="167"/>
      <c r="C92" s="167"/>
      <c r="D92" s="203">
        <v>0</v>
      </c>
    </row>
    <row r="93" spans="1:4" ht="18.75" x14ac:dyDescent="0.25">
      <c r="A93" s="68"/>
      <c r="B93" s="100"/>
      <c r="C93" s="68"/>
      <c r="D93" s="100">
        <v>0</v>
      </c>
    </row>
    <row r="94" spans="1:4" ht="15.75" x14ac:dyDescent="0.25">
      <c r="A94" s="167"/>
      <c r="B94" s="172"/>
      <c r="C94" s="167"/>
      <c r="D94" s="203">
        <v>0</v>
      </c>
    </row>
    <row r="95" spans="1:4" ht="15.75" x14ac:dyDescent="0.25">
      <c r="A95" s="167"/>
      <c r="B95" s="167"/>
      <c r="C95" s="167"/>
      <c r="D95" s="203">
        <v>0</v>
      </c>
    </row>
    <row r="96" spans="1:4" ht="15.75" x14ac:dyDescent="0.25">
      <c r="A96" s="167"/>
      <c r="B96" s="167"/>
      <c r="C96" s="167"/>
      <c r="D96" s="203">
        <v>0</v>
      </c>
    </row>
    <row r="97" spans="1:4" ht="18.75" x14ac:dyDescent="0.25">
      <c r="A97" s="68"/>
      <c r="B97" s="100"/>
      <c r="C97" s="68"/>
      <c r="D97" s="100">
        <v>0</v>
      </c>
    </row>
    <row r="98" spans="1:4" ht="18.75" x14ac:dyDescent="0.25">
      <c r="A98" s="68"/>
      <c r="B98" s="100"/>
      <c r="C98" s="68"/>
      <c r="D98" s="100">
        <v>0</v>
      </c>
    </row>
    <row r="99" spans="1:4" ht="18.75" x14ac:dyDescent="0.25">
      <c r="A99" s="145" t="s">
        <v>307</v>
      </c>
      <c r="B99" s="144"/>
      <c r="C99" s="143"/>
      <c r="D99" s="263">
        <f>D100+D101+D102+D103+D104+D105+D106+D107+D108+D109+D110+D111+D112+D113+D114+D115+D116+D117</f>
        <v>155</v>
      </c>
    </row>
    <row r="100" spans="1:4" ht="78.75" x14ac:dyDescent="0.25">
      <c r="A100" s="167" t="s">
        <v>339</v>
      </c>
      <c r="B100" s="283" t="s">
        <v>340</v>
      </c>
      <c r="C100" s="167" t="s">
        <v>308</v>
      </c>
      <c r="D100" s="203">
        <v>12</v>
      </c>
    </row>
    <row r="101" spans="1:4" ht="63" x14ac:dyDescent="0.25">
      <c r="A101" s="167" t="s">
        <v>334</v>
      </c>
      <c r="B101" s="283">
        <v>43963</v>
      </c>
      <c r="C101" s="167" t="s">
        <v>308</v>
      </c>
      <c r="D101" s="203">
        <v>15</v>
      </c>
    </row>
    <row r="102" spans="1:4" ht="15.75" x14ac:dyDescent="0.25">
      <c r="A102" s="285" t="s">
        <v>407</v>
      </c>
      <c r="B102" s="170">
        <v>43960</v>
      </c>
      <c r="C102" s="173" t="s">
        <v>402</v>
      </c>
      <c r="D102" s="203">
        <v>14</v>
      </c>
    </row>
    <row r="103" spans="1:4" ht="15.75" x14ac:dyDescent="0.25">
      <c r="A103" s="285" t="s">
        <v>406</v>
      </c>
      <c r="B103" s="170">
        <v>44006</v>
      </c>
      <c r="C103" s="173" t="s">
        <v>402</v>
      </c>
      <c r="D103" s="203">
        <v>13</v>
      </c>
    </row>
    <row r="104" spans="1:4" ht="15.75" x14ac:dyDescent="0.25">
      <c r="A104" s="285" t="s">
        <v>405</v>
      </c>
      <c r="B104" s="170">
        <v>44065</v>
      </c>
      <c r="C104" s="173" t="s">
        <v>402</v>
      </c>
      <c r="D104" s="203">
        <v>12</v>
      </c>
    </row>
    <row r="105" spans="1:4" ht="15.75" x14ac:dyDescent="0.25">
      <c r="A105" s="285" t="s">
        <v>346</v>
      </c>
      <c r="B105" s="170">
        <v>43994</v>
      </c>
      <c r="C105" s="173" t="s">
        <v>402</v>
      </c>
      <c r="D105" s="203">
        <v>13</v>
      </c>
    </row>
    <row r="106" spans="1:4" ht="15.75" x14ac:dyDescent="0.25">
      <c r="A106" s="173" t="s">
        <v>403</v>
      </c>
      <c r="B106" s="170">
        <v>43994</v>
      </c>
      <c r="C106" s="173" t="s">
        <v>402</v>
      </c>
      <c r="D106" s="203">
        <v>12</v>
      </c>
    </row>
    <row r="107" spans="1:4" ht="15.75" x14ac:dyDescent="0.25">
      <c r="A107" s="167" t="s">
        <v>404</v>
      </c>
      <c r="B107" s="170">
        <v>44004</v>
      </c>
      <c r="C107" s="177" t="s">
        <v>402</v>
      </c>
      <c r="D107" s="203">
        <v>64</v>
      </c>
    </row>
    <row r="108" spans="1:4" ht="15.75" x14ac:dyDescent="0.25">
      <c r="A108" s="173"/>
      <c r="B108" s="173"/>
      <c r="C108" s="173"/>
      <c r="D108" s="203">
        <v>0</v>
      </c>
    </row>
    <row r="109" spans="1:4" ht="15.75" x14ac:dyDescent="0.25">
      <c r="A109" s="167"/>
      <c r="B109" s="172"/>
      <c r="C109" s="167"/>
      <c r="D109" s="202">
        <v>0</v>
      </c>
    </row>
    <row r="110" spans="1:4" ht="15.75" x14ac:dyDescent="0.25">
      <c r="A110" s="173"/>
      <c r="B110" s="173"/>
      <c r="C110" s="173"/>
      <c r="D110" s="202">
        <v>0</v>
      </c>
    </row>
    <row r="111" spans="1:4" ht="15.75" x14ac:dyDescent="0.25">
      <c r="A111" s="167"/>
      <c r="B111" s="172"/>
      <c r="C111" s="167"/>
      <c r="D111" s="202">
        <v>0</v>
      </c>
    </row>
    <row r="112" spans="1:4" ht="15.75" x14ac:dyDescent="0.25">
      <c r="A112" s="173"/>
      <c r="B112" s="173"/>
      <c r="C112" s="173"/>
      <c r="D112" s="202">
        <v>0</v>
      </c>
    </row>
    <row r="113" spans="1:4" ht="15.75" x14ac:dyDescent="0.25">
      <c r="A113" s="173"/>
      <c r="B113" s="184"/>
      <c r="C113" s="173"/>
      <c r="D113" s="202">
        <v>0</v>
      </c>
    </row>
    <row r="114" spans="1:4" ht="15.75" x14ac:dyDescent="0.25">
      <c r="A114" s="173"/>
      <c r="B114" s="173"/>
      <c r="C114" s="173"/>
      <c r="D114" s="202">
        <v>0</v>
      </c>
    </row>
    <row r="115" spans="1:4" ht="15.75" x14ac:dyDescent="0.25">
      <c r="A115" s="167"/>
      <c r="B115" s="172"/>
      <c r="C115" s="167"/>
      <c r="D115" s="202">
        <v>0</v>
      </c>
    </row>
    <row r="116" spans="1:4" ht="15.75" x14ac:dyDescent="0.25">
      <c r="A116" s="167"/>
      <c r="B116" s="172"/>
      <c r="C116" s="167"/>
      <c r="D116" s="202">
        <v>0</v>
      </c>
    </row>
    <row r="117" spans="1:4" ht="15.75" x14ac:dyDescent="0.25">
      <c r="A117" s="167"/>
      <c r="B117" s="172"/>
      <c r="C117" s="167"/>
      <c r="D117" s="202">
        <v>0</v>
      </c>
    </row>
  </sheetData>
  <sheetProtection selectLockedCells="1" selectUnlockedCells="1"/>
  <pageMargins left="0.7" right="0.7" top="0.75" bottom="0.75" header="0.3" footer="0.3"/>
  <pageSetup paperSize="9" scale="95" orientation="landscape"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view="pageBreakPreview" topLeftCell="A94" zoomScale="80" zoomScaleNormal="80" zoomScaleSheetLayoutView="80" workbookViewId="0">
      <selection activeCell="B103" sqref="B103:L104"/>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69" t="s">
        <v>101</v>
      </c>
      <c r="B1" s="369"/>
      <c r="C1" s="369"/>
      <c r="D1" s="369"/>
      <c r="E1" s="369"/>
      <c r="F1" s="369"/>
      <c r="G1" s="369"/>
      <c r="H1" s="369"/>
      <c r="I1" s="369"/>
      <c r="J1" s="369"/>
      <c r="K1" s="218"/>
      <c r="L1" s="218"/>
    </row>
    <row r="2" spans="1:12" s="5" customFormat="1" ht="37.5" customHeight="1" x14ac:dyDescent="0.25">
      <c r="A2" s="371" t="s">
        <v>62</v>
      </c>
      <c r="B2" s="368" t="s">
        <v>55</v>
      </c>
      <c r="C2" s="368" t="s">
        <v>56</v>
      </c>
      <c r="D2" s="368"/>
      <c r="E2" s="368" t="s">
        <v>57</v>
      </c>
      <c r="F2" s="368" t="s">
        <v>58</v>
      </c>
      <c r="G2" s="368" t="s">
        <v>63</v>
      </c>
      <c r="H2" s="368"/>
      <c r="I2" s="368"/>
      <c r="J2" s="368" t="s">
        <v>64</v>
      </c>
      <c r="K2" s="368" t="s">
        <v>227</v>
      </c>
      <c r="L2" s="368" t="s">
        <v>215</v>
      </c>
    </row>
    <row r="3" spans="1:12" s="5" customFormat="1" ht="57.75" customHeight="1" x14ac:dyDescent="0.25">
      <c r="A3" s="371"/>
      <c r="B3" s="368"/>
      <c r="C3" s="243" t="s">
        <v>59</v>
      </c>
      <c r="D3" s="243" t="s">
        <v>90</v>
      </c>
      <c r="E3" s="368"/>
      <c r="F3" s="368"/>
      <c r="G3" s="243" t="s">
        <v>65</v>
      </c>
      <c r="H3" s="243" t="s">
        <v>226</v>
      </c>
      <c r="I3" s="243" t="s">
        <v>66</v>
      </c>
      <c r="J3" s="368"/>
      <c r="K3" s="368"/>
      <c r="L3" s="368"/>
    </row>
    <row r="4" spans="1:12" s="5" customFormat="1" ht="75" customHeight="1" x14ac:dyDescent="0.25">
      <c r="A4" s="60" t="s">
        <v>67</v>
      </c>
      <c r="B4" s="101" t="s">
        <v>60</v>
      </c>
      <c r="C4" s="101">
        <f>SUM(C5,C12,C21)</f>
        <v>6</v>
      </c>
      <c r="D4" s="101">
        <f>SUM(D5,D12,D21)</f>
        <v>7</v>
      </c>
      <c r="E4" s="101"/>
      <c r="F4" s="101"/>
      <c r="G4" s="101">
        <f t="shared" ref="G4:L4" si="0">SUM(G5,G12,G21)</f>
        <v>91</v>
      </c>
      <c r="H4" s="101">
        <f t="shared" si="0"/>
        <v>0</v>
      </c>
      <c r="I4" s="101">
        <f t="shared" si="0"/>
        <v>9575</v>
      </c>
      <c r="J4" s="101">
        <f t="shared" si="0"/>
        <v>0.75</v>
      </c>
      <c r="K4" s="101">
        <f t="shared" si="0"/>
        <v>0</v>
      </c>
      <c r="L4" s="101">
        <f t="shared" si="0"/>
        <v>360000</v>
      </c>
    </row>
    <row r="5" spans="1:12" s="5" customFormat="1" ht="21.6" customHeight="1" x14ac:dyDescent="0.25">
      <c r="A5" s="59"/>
      <c r="B5" s="131" t="s">
        <v>228</v>
      </c>
      <c r="C5" s="264">
        <f>SUM(C6:C11)</f>
        <v>0</v>
      </c>
      <c r="D5" s="264">
        <v>0</v>
      </c>
      <c r="E5" s="249"/>
      <c r="F5" s="133"/>
      <c r="G5" s="264">
        <f t="shared" ref="G5:L5" si="1">SUM(G6:G11)</f>
        <v>0</v>
      </c>
      <c r="H5" s="264">
        <f t="shared" si="1"/>
        <v>0</v>
      </c>
      <c r="I5" s="132">
        <f t="shared" si="1"/>
        <v>0</v>
      </c>
      <c r="J5" s="133">
        <f t="shared" si="1"/>
        <v>0</v>
      </c>
      <c r="K5" s="133">
        <f t="shared" si="1"/>
        <v>0</v>
      </c>
      <c r="L5" s="134">
        <f t="shared" si="1"/>
        <v>0</v>
      </c>
    </row>
    <row r="6" spans="1:12" s="5" customFormat="1" x14ac:dyDescent="0.25">
      <c r="A6" s="59"/>
      <c r="B6" s="68"/>
      <c r="C6" s="58"/>
      <c r="D6" s="58"/>
      <c r="E6" s="100"/>
      <c r="F6" s="100"/>
      <c r="G6" s="21"/>
      <c r="H6" s="21"/>
      <c r="I6" s="21"/>
      <c r="J6" s="110"/>
      <c r="K6" s="110"/>
      <c r="L6" s="110"/>
    </row>
    <row r="7" spans="1:12" s="5" customFormat="1" x14ac:dyDescent="0.25">
      <c r="A7" s="59"/>
      <c r="B7" s="68"/>
      <c r="C7" s="58"/>
      <c r="D7" s="58"/>
      <c r="E7" s="100"/>
      <c r="F7" s="100"/>
      <c r="G7" s="21"/>
      <c r="H7" s="21"/>
      <c r="I7" s="21"/>
      <c r="J7" s="110"/>
      <c r="K7" s="110"/>
      <c r="L7" s="110"/>
    </row>
    <row r="8" spans="1:12" s="5" customFormat="1" x14ac:dyDescent="0.25">
      <c r="A8" s="59"/>
      <c r="B8" s="68"/>
      <c r="C8" s="58"/>
      <c r="D8" s="58"/>
      <c r="E8" s="100"/>
      <c r="F8" s="100"/>
      <c r="G8" s="21"/>
      <c r="H8" s="21"/>
      <c r="I8" s="21"/>
      <c r="J8" s="110"/>
      <c r="K8" s="110"/>
      <c r="L8" s="110"/>
    </row>
    <row r="9" spans="1:12" s="5" customFormat="1" x14ac:dyDescent="0.25">
      <c r="A9" s="59"/>
      <c r="B9" s="68"/>
      <c r="C9" s="58"/>
      <c r="D9" s="58"/>
      <c r="E9" s="100"/>
      <c r="F9" s="100"/>
      <c r="G9" s="21"/>
      <c r="H9" s="21"/>
      <c r="I9" s="21"/>
      <c r="J9" s="110"/>
      <c r="K9" s="110"/>
      <c r="L9" s="110"/>
    </row>
    <row r="10" spans="1:12" s="5" customFormat="1" x14ac:dyDescent="0.25">
      <c r="A10" s="59"/>
      <c r="B10" s="68"/>
      <c r="C10" s="58"/>
      <c r="D10" s="58"/>
      <c r="E10" s="100"/>
      <c r="F10" s="100"/>
      <c r="G10" s="21"/>
      <c r="H10" s="21"/>
      <c r="I10" s="21"/>
      <c r="J10" s="110"/>
      <c r="K10" s="110"/>
      <c r="L10" s="110"/>
    </row>
    <row r="11" spans="1:12" s="5" customFormat="1" x14ac:dyDescent="0.25">
      <c r="A11" s="59"/>
      <c r="B11" s="68"/>
      <c r="C11" s="58"/>
      <c r="D11" s="58"/>
      <c r="E11" s="100"/>
      <c r="F11" s="100"/>
      <c r="G11" s="21"/>
      <c r="H11" s="21"/>
      <c r="I11" s="21"/>
      <c r="J11" s="110"/>
      <c r="K11" s="110"/>
      <c r="L11" s="110"/>
    </row>
    <row r="12" spans="1:12" s="5" customFormat="1" x14ac:dyDescent="0.25">
      <c r="A12" s="59"/>
      <c r="B12" s="131" t="s">
        <v>229</v>
      </c>
      <c r="C12" s="264">
        <f>SUM(C13:C20)</f>
        <v>6</v>
      </c>
      <c r="D12" s="265">
        <f>SUM(D13:D20)</f>
        <v>6</v>
      </c>
      <c r="E12" s="249"/>
      <c r="F12" s="133"/>
      <c r="G12" s="264">
        <f t="shared" ref="G12:L12" si="2">SUM(G13:G20)</f>
        <v>80</v>
      </c>
      <c r="H12" s="264">
        <f t="shared" si="2"/>
        <v>0</v>
      </c>
      <c r="I12" s="264">
        <f t="shared" si="2"/>
        <v>9499</v>
      </c>
      <c r="J12" s="266">
        <f t="shared" si="2"/>
        <v>0.75</v>
      </c>
      <c r="K12" s="266">
        <f t="shared" si="2"/>
        <v>0</v>
      </c>
      <c r="L12" s="267">
        <f t="shared" si="2"/>
        <v>360000</v>
      </c>
    </row>
    <row r="13" spans="1:12" s="5" customFormat="1" ht="37.5" x14ac:dyDescent="0.25">
      <c r="A13" s="59"/>
      <c r="B13" s="68" t="s">
        <v>321</v>
      </c>
      <c r="C13" s="58">
        <v>1</v>
      </c>
      <c r="D13" s="58">
        <v>1</v>
      </c>
      <c r="E13" s="100" t="s">
        <v>271</v>
      </c>
      <c r="F13" s="100" t="s">
        <v>272</v>
      </c>
      <c r="G13" s="21">
        <v>5</v>
      </c>
      <c r="H13" s="21">
        <v>0</v>
      </c>
      <c r="I13" s="21">
        <v>3186</v>
      </c>
      <c r="J13" s="110">
        <v>0</v>
      </c>
      <c r="K13" s="110">
        <v>0</v>
      </c>
      <c r="L13" s="110">
        <v>0</v>
      </c>
    </row>
    <row r="14" spans="1:12" s="5" customFormat="1" ht="37.5" x14ac:dyDescent="0.25">
      <c r="A14" s="59"/>
      <c r="B14" s="68" t="s">
        <v>319</v>
      </c>
      <c r="C14" s="58">
        <v>1</v>
      </c>
      <c r="D14" s="58">
        <v>1</v>
      </c>
      <c r="E14" s="100" t="s">
        <v>312</v>
      </c>
      <c r="F14" s="100" t="s">
        <v>325</v>
      </c>
      <c r="G14" s="21">
        <v>30</v>
      </c>
      <c r="H14" s="21">
        <v>0</v>
      </c>
      <c r="I14" s="21">
        <v>4701</v>
      </c>
      <c r="J14" s="110">
        <v>0.25</v>
      </c>
      <c r="K14" s="110"/>
      <c r="L14" s="110">
        <v>120000</v>
      </c>
    </row>
    <row r="15" spans="1:12" s="5" customFormat="1" ht="37.5" x14ac:dyDescent="0.25">
      <c r="A15" s="59"/>
      <c r="B15" s="68" t="s">
        <v>320</v>
      </c>
      <c r="C15" s="58">
        <v>1</v>
      </c>
      <c r="D15" s="58">
        <v>1</v>
      </c>
      <c r="E15" s="100" t="s">
        <v>312</v>
      </c>
      <c r="F15" s="100" t="s">
        <v>325</v>
      </c>
      <c r="G15" s="21">
        <v>13</v>
      </c>
      <c r="H15" s="21">
        <v>0</v>
      </c>
      <c r="I15" s="21">
        <v>684</v>
      </c>
      <c r="J15" s="110">
        <v>0.25</v>
      </c>
      <c r="K15" s="110"/>
      <c r="L15" s="110">
        <v>120000</v>
      </c>
    </row>
    <row r="16" spans="1:12" s="5" customFormat="1" ht="37.5" x14ac:dyDescent="0.25">
      <c r="A16" s="59"/>
      <c r="B16" s="68" t="s">
        <v>323</v>
      </c>
      <c r="C16" s="58">
        <v>1</v>
      </c>
      <c r="D16" s="58">
        <v>1</v>
      </c>
      <c r="E16" s="100" t="s">
        <v>312</v>
      </c>
      <c r="F16" s="100" t="s">
        <v>325</v>
      </c>
      <c r="G16" s="21">
        <v>12</v>
      </c>
      <c r="H16" s="21">
        <v>0</v>
      </c>
      <c r="I16" s="21">
        <v>639</v>
      </c>
      <c r="J16" s="110">
        <v>0.25</v>
      </c>
      <c r="K16" s="110"/>
      <c r="L16" s="110">
        <v>120000</v>
      </c>
    </row>
    <row r="17" spans="1:12" s="5" customFormat="1" ht="37.5" x14ac:dyDescent="0.25">
      <c r="A17" s="59"/>
      <c r="B17" s="68" t="s">
        <v>331</v>
      </c>
      <c r="C17" s="58">
        <v>1</v>
      </c>
      <c r="D17" s="58">
        <v>1</v>
      </c>
      <c r="E17" s="100" t="s">
        <v>492</v>
      </c>
      <c r="F17" s="100" t="s">
        <v>325</v>
      </c>
      <c r="G17" s="21">
        <v>15</v>
      </c>
      <c r="H17" s="21">
        <v>0</v>
      </c>
      <c r="I17" s="21">
        <v>112</v>
      </c>
      <c r="J17" s="110"/>
      <c r="K17" s="110"/>
      <c r="L17" s="110"/>
    </row>
    <row r="18" spans="1:12" s="5" customFormat="1" ht="37.5" x14ac:dyDescent="0.25">
      <c r="A18" s="59"/>
      <c r="B18" s="68" t="s">
        <v>332</v>
      </c>
      <c r="C18" s="58">
        <v>1</v>
      </c>
      <c r="D18" s="58">
        <v>1</v>
      </c>
      <c r="E18" s="100" t="s">
        <v>493</v>
      </c>
      <c r="F18" s="100" t="s">
        <v>287</v>
      </c>
      <c r="G18" s="21">
        <v>5</v>
      </c>
      <c r="H18" s="21">
        <v>0</v>
      </c>
      <c r="I18" s="21">
        <v>177</v>
      </c>
      <c r="J18" s="110"/>
      <c r="K18" s="110"/>
      <c r="L18" s="110"/>
    </row>
    <row r="19" spans="1:12" s="5" customFormat="1" x14ac:dyDescent="0.25">
      <c r="A19" s="59"/>
      <c r="B19" s="68"/>
      <c r="C19" s="58"/>
      <c r="D19" s="58"/>
      <c r="E19" s="100"/>
      <c r="F19" s="100"/>
      <c r="G19" s="21"/>
      <c r="H19" s="21"/>
      <c r="I19" s="21"/>
      <c r="J19" s="110"/>
      <c r="K19" s="110"/>
      <c r="L19" s="110"/>
    </row>
    <row r="20" spans="1:12" s="5" customFormat="1" x14ac:dyDescent="0.25">
      <c r="A20" s="59"/>
      <c r="B20" s="68"/>
      <c r="C20" s="58"/>
      <c r="D20" s="58"/>
      <c r="E20" s="100"/>
      <c r="F20" s="100"/>
      <c r="G20" s="21"/>
      <c r="H20" s="21"/>
      <c r="I20" s="21"/>
      <c r="J20" s="110"/>
      <c r="K20" s="110"/>
      <c r="L20" s="110"/>
    </row>
    <row r="21" spans="1:12" s="5" customFormat="1" x14ac:dyDescent="0.25">
      <c r="A21" s="59"/>
      <c r="B21" s="131" t="s">
        <v>230</v>
      </c>
      <c r="C21" s="264">
        <f>SUM(C22:C28)</f>
        <v>0</v>
      </c>
      <c r="D21" s="264">
        <f>SUM(D22:D28)</f>
        <v>1</v>
      </c>
      <c r="E21" s="249"/>
      <c r="F21" s="133"/>
      <c r="G21" s="264">
        <f t="shared" ref="G21:L21" si="3">SUM(G22:G28)</f>
        <v>11</v>
      </c>
      <c r="H21" s="264">
        <f t="shared" si="3"/>
        <v>0</v>
      </c>
      <c r="I21" s="264">
        <f t="shared" si="3"/>
        <v>76</v>
      </c>
      <c r="J21" s="266">
        <f t="shared" si="3"/>
        <v>0</v>
      </c>
      <c r="K21" s="266">
        <f t="shared" si="3"/>
        <v>0</v>
      </c>
      <c r="L21" s="267">
        <f t="shared" si="3"/>
        <v>0</v>
      </c>
    </row>
    <row r="22" spans="1:12" s="5" customFormat="1" x14ac:dyDescent="0.25">
      <c r="A22" s="59"/>
      <c r="B22" s="135" t="s">
        <v>497</v>
      </c>
      <c r="C22" s="136">
        <v>0</v>
      </c>
      <c r="D22" s="136">
        <v>1</v>
      </c>
      <c r="E22" s="250" t="s">
        <v>498</v>
      </c>
      <c r="F22" s="137" t="s">
        <v>325</v>
      </c>
      <c r="G22" s="136">
        <v>11</v>
      </c>
      <c r="H22" s="136">
        <v>0</v>
      </c>
      <c r="I22" s="136">
        <v>76</v>
      </c>
      <c r="J22" s="137"/>
      <c r="K22" s="137"/>
      <c r="L22" s="251"/>
    </row>
    <row r="23" spans="1:12" s="5" customFormat="1" x14ac:dyDescent="0.25">
      <c r="A23" s="59"/>
      <c r="B23" s="135"/>
      <c r="C23" s="136"/>
      <c r="D23" s="136"/>
      <c r="E23" s="250"/>
      <c r="F23" s="137"/>
      <c r="G23" s="136"/>
      <c r="H23" s="136"/>
      <c r="I23" s="136"/>
      <c r="J23" s="137"/>
      <c r="K23" s="137"/>
      <c r="L23" s="251"/>
    </row>
    <row r="24" spans="1:12" s="5" customFormat="1" x14ac:dyDescent="0.25">
      <c r="A24" s="59"/>
      <c r="B24" s="135"/>
      <c r="C24" s="136"/>
      <c r="D24" s="136"/>
      <c r="E24" s="250"/>
      <c r="F24" s="137"/>
      <c r="G24" s="136"/>
      <c r="H24" s="136"/>
      <c r="I24" s="136"/>
      <c r="J24" s="137"/>
      <c r="K24" s="137"/>
      <c r="L24" s="251"/>
    </row>
    <row r="25" spans="1:12" s="5" customFormat="1" x14ac:dyDescent="0.25">
      <c r="A25" s="59"/>
      <c r="B25" s="135"/>
      <c r="C25" s="136"/>
      <c r="D25" s="136"/>
      <c r="E25" s="250"/>
      <c r="F25" s="137"/>
      <c r="G25" s="136"/>
      <c r="H25" s="136"/>
      <c r="I25" s="136"/>
      <c r="J25" s="137"/>
      <c r="K25" s="137"/>
      <c r="L25" s="251"/>
    </row>
    <row r="26" spans="1:12" s="5" customFormat="1" x14ac:dyDescent="0.25">
      <c r="A26" s="59"/>
      <c r="B26" s="68"/>
      <c r="C26" s="58"/>
      <c r="D26" s="58"/>
      <c r="E26" s="100"/>
      <c r="F26" s="100"/>
      <c r="G26" s="21"/>
      <c r="H26" s="21"/>
      <c r="I26" s="21"/>
      <c r="J26" s="110"/>
      <c r="K26" s="110"/>
      <c r="L26" s="110"/>
    </row>
    <row r="27" spans="1:12" s="5" customFormat="1" x14ac:dyDescent="0.25">
      <c r="A27" s="59"/>
      <c r="B27" s="68"/>
      <c r="C27" s="58"/>
      <c r="D27" s="58"/>
      <c r="E27" s="100"/>
      <c r="F27" s="100"/>
      <c r="G27" s="21"/>
      <c r="H27" s="21"/>
      <c r="I27" s="21"/>
      <c r="J27" s="110"/>
      <c r="K27" s="110"/>
      <c r="L27" s="110"/>
    </row>
    <row r="28" spans="1:12" x14ac:dyDescent="0.25">
      <c r="A28" s="59"/>
      <c r="B28" s="68"/>
      <c r="C28" s="58"/>
      <c r="D28" s="58"/>
      <c r="E28" s="100"/>
      <c r="F28" s="100"/>
      <c r="G28" s="21"/>
      <c r="H28" s="21"/>
      <c r="I28" s="21"/>
      <c r="J28" s="110"/>
      <c r="K28" s="110"/>
      <c r="L28" s="110"/>
    </row>
    <row r="29" spans="1:12" s="5" customFormat="1" ht="75" customHeight="1" x14ac:dyDescent="0.25">
      <c r="A29" s="60" t="s">
        <v>68</v>
      </c>
      <c r="B29" s="101" t="s">
        <v>61</v>
      </c>
      <c r="C29" s="101">
        <f>SUM(C30,C35,C47)</f>
        <v>9</v>
      </c>
      <c r="D29" s="101">
        <f>SUM(D30,D35,D47)</f>
        <v>9</v>
      </c>
      <c r="E29" s="101"/>
      <c r="F29" s="101"/>
      <c r="G29" s="101">
        <f>SUM(G30,G35,G47)</f>
        <v>248</v>
      </c>
      <c r="H29" s="101">
        <f>SUM(H30,H35,H47)</f>
        <v>0</v>
      </c>
      <c r="I29" s="101">
        <f>SUM(I30,I35,I47)</f>
        <v>20236</v>
      </c>
      <c r="J29" s="101">
        <f>SUM(J30,J35,J47)</f>
        <v>0.25</v>
      </c>
      <c r="K29" s="101">
        <f>SUM(K30,K35,K47)</f>
        <v>0</v>
      </c>
      <c r="L29" s="101">
        <f>SUM(K30,K35,K47)</f>
        <v>0</v>
      </c>
    </row>
    <row r="30" spans="1:12" s="5" customFormat="1" x14ac:dyDescent="0.25">
      <c r="A30" s="59"/>
      <c r="B30" s="131" t="s">
        <v>228</v>
      </c>
      <c r="C30" s="264">
        <f>SUM(C31:C34)</f>
        <v>0</v>
      </c>
      <c r="D30" s="264">
        <f>SUM(D31:D34)</f>
        <v>0</v>
      </c>
      <c r="E30" s="249"/>
      <c r="F30" s="133"/>
      <c r="G30" s="264">
        <f t="shared" ref="G30:L30" si="4">SUM(G31:G34)</f>
        <v>0</v>
      </c>
      <c r="H30" s="264">
        <f t="shared" si="4"/>
        <v>0</v>
      </c>
      <c r="I30" s="264">
        <f t="shared" si="4"/>
        <v>0</v>
      </c>
      <c r="J30" s="266">
        <f t="shared" si="4"/>
        <v>0</v>
      </c>
      <c r="K30" s="266">
        <f t="shared" si="4"/>
        <v>0</v>
      </c>
      <c r="L30" s="267">
        <f t="shared" si="4"/>
        <v>0</v>
      </c>
    </row>
    <row r="31" spans="1:12" s="5" customFormat="1" x14ac:dyDescent="0.25">
      <c r="A31" s="59"/>
      <c r="B31" s="68"/>
      <c r="C31" s="58"/>
      <c r="D31" s="58"/>
      <c r="E31" s="100"/>
      <c r="F31" s="100"/>
      <c r="G31" s="21"/>
      <c r="H31" s="21"/>
      <c r="I31" s="21"/>
      <c r="J31" s="100"/>
      <c r="K31" s="100"/>
      <c r="L31" s="100"/>
    </row>
    <row r="32" spans="1:12" s="5" customFormat="1" x14ac:dyDescent="0.25">
      <c r="A32" s="59"/>
      <c r="B32" s="68"/>
      <c r="C32" s="58"/>
      <c r="D32" s="58"/>
      <c r="E32" s="100"/>
      <c r="F32" s="100"/>
      <c r="G32" s="21"/>
      <c r="H32" s="21"/>
      <c r="I32" s="21"/>
      <c r="J32" s="100"/>
      <c r="K32" s="100"/>
      <c r="L32" s="100"/>
    </row>
    <row r="33" spans="1:12" s="5" customFormat="1" x14ac:dyDescent="0.25">
      <c r="A33" s="59"/>
      <c r="B33" s="68"/>
      <c r="C33" s="58"/>
      <c r="D33" s="58"/>
      <c r="E33" s="100"/>
      <c r="F33" s="100"/>
      <c r="G33" s="21"/>
      <c r="H33" s="21"/>
      <c r="I33" s="21"/>
      <c r="J33" s="100"/>
      <c r="K33" s="100"/>
      <c r="L33" s="100"/>
    </row>
    <row r="34" spans="1:12" s="5" customFormat="1" x14ac:dyDescent="0.25">
      <c r="A34" s="59"/>
      <c r="B34" s="68"/>
      <c r="C34" s="58"/>
      <c r="D34" s="58"/>
      <c r="E34" s="100"/>
      <c r="F34" s="100"/>
      <c r="G34" s="21"/>
      <c r="H34" s="21"/>
      <c r="I34" s="21"/>
      <c r="J34" s="100"/>
      <c r="K34" s="100"/>
      <c r="L34" s="100"/>
    </row>
    <row r="35" spans="1:12" s="5" customFormat="1" x14ac:dyDescent="0.25">
      <c r="A35" s="59"/>
      <c r="B35" s="131" t="s">
        <v>229</v>
      </c>
      <c r="C35" s="264">
        <f>C36+C37+C38+C39+C40+C41+C42+C43+C44+C45+C46</f>
        <v>8</v>
      </c>
      <c r="D35" s="264">
        <f>D36+D37+D38+D39+D40+D41+D42+D43+D44+D45+D46</f>
        <v>8</v>
      </c>
      <c r="E35" s="249"/>
      <c r="F35" s="133"/>
      <c r="G35" s="264">
        <f t="shared" ref="G35:L35" si="5">G36+G37+G38+G39+G40+G41+G42+G43+G44+G45+G46</f>
        <v>242</v>
      </c>
      <c r="H35" s="264">
        <f t="shared" si="5"/>
        <v>0</v>
      </c>
      <c r="I35" s="264">
        <f t="shared" si="5"/>
        <v>20180</v>
      </c>
      <c r="J35" s="266">
        <f t="shared" si="5"/>
        <v>0.25</v>
      </c>
      <c r="K35" s="266">
        <f t="shared" si="5"/>
        <v>0</v>
      </c>
      <c r="L35" s="267">
        <f t="shared" si="5"/>
        <v>120000</v>
      </c>
    </row>
    <row r="36" spans="1:12" s="5" customFormat="1" ht="56.25" x14ac:dyDescent="0.25">
      <c r="A36" s="59"/>
      <c r="B36" s="68" t="s">
        <v>330</v>
      </c>
      <c r="C36" s="58">
        <v>1</v>
      </c>
      <c r="D36" s="58">
        <v>1</v>
      </c>
      <c r="E36" s="100" t="s">
        <v>312</v>
      </c>
      <c r="F36" s="100" t="s">
        <v>325</v>
      </c>
      <c r="G36" s="21">
        <v>104</v>
      </c>
      <c r="H36" s="21"/>
      <c r="I36" s="21">
        <v>856</v>
      </c>
      <c r="J36" s="100"/>
      <c r="K36" s="100"/>
      <c r="L36" s="100"/>
    </row>
    <row r="37" spans="1:12" s="5" customFormat="1" ht="37.5" x14ac:dyDescent="0.25">
      <c r="A37" s="59"/>
      <c r="B37" s="68" t="s">
        <v>313</v>
      </c>
      <c r="C37" s="58">
        <v>1</v>
      </c>
      <c r="D37" s="58">
        <v>1</v>
      </c>
      <c r="E37" s="100" t="s">
        <v>312</v>
      </c>
      <c r="F37" s="100" t="s">
        <v>325</v>
      </c>
      <c r="G37" s="21">
        <v>30</v>
      </c>
      <c r="H37" s="21">
        <v>0</v>
      </c>
      <c r="I37" s="21">
        <v>1456</v>
      </c>
      <c r="J37" s="100"/>
      <c r="K37" s="100"/>
      <c r="L37" s="100"/>
    </row>
    <row r="38" spans="1:12" s="5" customFormat="1" ht="37.5" x14ac:dyDescent="0.25">
      <c r="A38" s="59"/>
      <c r="B38" s="68" t="s">
        <v>314</v>
      </c>
      <c r="C38" s="58">
        <v>1</v>
      </c>
      <c r="D38" s="58">
        <v>1</v>
      </c>
      <c r="E38" s="100" t="s">
        <v>312</v>
      </c>
      <c r="F38" s="100" t="s">
        <v>287</v>
      </c>
      <c r="G38" s="21">
        <v>28</v>
      </c>
      <c r="H38" s="21">
        <v>0</v>
      </c>
      <c r="I38" s="21">
        <v>2450</v>
      </c>
      <c r="J38" s="100">
        <v>0.25</v>
      </c>
      <c r="K38" s="100"/>
      <c r="L38" s="100">
        <v>120000</v>
      </c>
    </row>
    <row r="39" spans="1:12" s="5" customFormat="1" ht="37.5" x14ac:dyDescent="0.25">
      <c r="A39" s="59"/>
      <c r="B39" s="68" t="s">
        <v>315</v>
      </c>
      <c r="C39" s="58">
        <v>1</v>
      </c>
      <c r="D39" s="58">
        <v>1</v>
      </c>
      <c r="E39" s="100" t="s">
        <v>312</v>
      </c>
      <c r="F39" s="100" t="s">
        <v>325</v>
      </c>
      <c r="G39" s="21">
        <v>27</v>
      </c>
      <c r="H39" s="21"/>
      <c r="I39" s="21">
        <v>1687</v>
      </c>
      <c r="J39" s="100"/>
      <c r="K39" s="100"/>
      <c r="L39" s="100"/>
    </row>
    <row r="40" spans="1:12" s="5" customFormat="1" ht="37.5" x14ac:dyDescent="0.25">
      <c r="A40" s="59"/>
      <c r="B40" s="68" t="s">
        <v>316</v>
      </c>
      <c r="C40" s="58">
        <v>1</v>
      </c>
      <c r="D40" s="58">
        <v>1</v>
      </c>
      <c r="E40" s="100" t="s">
        <v>312</v>
      </c>
      <c r="F40" s="100" t="s">
        <v>325</v>
      </c>
      <c r="G40" s="21">
        <v>14</v>
      </c>
      <c r="H40" s="21">
        <v>0</v>
      </c>
      <c r="I40" s="21">
        <v>3196</v>
      </c>
      <c r="J40" s="100"/>
      <c r="K40" s="100"/>
      <c r="L40" s="100"/>
    </row>
    <row r="41" spans="1:12" s="5" customFormat="1" ht="75" x14ac:dyDescent="0.25">
      <c r="A41" s="59"/>
      <c r="B41" s="68" t="s">
        <v>327</v>
      </c>
      <c r="C41" s="58">
        <v>1</v>
      </c>
      <c r="D41" s="58">
        <v>1</v>
      </c>
      <c r="E41" s="100" t="s">
        <v>494</v>
      </c>
      <c r="F41" s="100" t="s">
        <v>325</v>
      </c>
      <c r="G41" s="21">
        <v>11</v>
      </c>
      <c r="H41" s="21">
        <v>0</v>
      </c>
      <c r="I41" s="21">
        <v>240</v>
      </c>
      <c r="J41" s="100"/>
      <c r="K41" s="100"/>
      <c r="L41" s="100"/>
    </row>
    <row r="42" spans="1:12" s="5" customFormat="1" ht="37.5" x14ac:dyDescent="0.25">
      <c r="A42" s="59"/>
      <c r="B42" s="68" t="s">
        <v>328</v>
      </c>
      <c r="C42" s="58">
        <v>1</v>
      </c>
      <c r="D42" s="58">
        <v>1</v>
      </c>
      <c r="E42" s="100" t="s">
        <v>312</v>
      </c>
      <c r="F42" s="100" t="s">
        <v>325</v>
      </c>
      <c r="G42" s="21">
        <v>14</v>
      </c>
      <c r="H42" s="21">
        <v>0</v>
      </c>
      <c r="I42" s="21">
        <v>1471</v>
      </c>
      <c r="J42" s="100"/>
      <c r="K42" s="100"/>
      <c r="L42" s="100"/>
    </row>
    <row r="43" spans="1:12" s="5" customFormat="1" ht="37.5" x14ac:dyDescent="0.25">
      <c r="A43" s="59"/>
      <c r="B43" s="68" t="s">
        <v>329</v>
      </c>
      <c r="C43" s="58">
        <v>1</v>
      </c>
      <c r="D43" s="58">
        <v>1</v>
      </c>
      <c r="E43" s="100" t="s">
        <v>312</v>
      </c>
      <c r="F43" s="100"/>
      <c r="G43" s="21">
        <v>14</v>
      </c>
      <c r="H43" s="21">
        <v>0</v>
      </c>
      <c r="I43" s="21">
        <v>8824</v>
      </c>
      <c r="J43" s="100"/>
      <c r="K43" s="100"/>
      <c r="L43" s="100"/>
    </row>
    <row r="44" spans="1:12" s="5" customFormat="1" x14ac:dyDescent="0.25">
      <c r="A44" s="59"/>
      <c r="B44" s="68"/>
      <c r="C44" s="58"/>
      <c r="D44" s="58"/>
      <c r="E44" s="100"/>
      <c r="F44" s="100"/>
      <c r="G44" s="21"/>
      <c r="H44" s="21"/>
      <c r="I44" s="21"/>
      <c r="J44" s="100"/>
      <c r="K44" s="100"/>
      <c r="L44" s="100"/>
    </row>
    <row r="45" spans="1:12" s="5" customFormat="1" x14ac:dyDescent="0.25">
      <c r="A45" s="59"/>
      <c r="B45" s="68"/>
      <c r="C45" s="58"/>
      <c r="D45" s="58"/>
      <c r="E45" s="100"/>
      <c r="F45" s="100"/>
      <c r="G45" s="21"/>
      <c r="H45" s="21"/>
      <c r="I45" s="21"/>
      <c r="J45" s="100"/>
      <c r="K45" s="100"/>
      <c r="L45" s="100"/>
    </row>
    <row r="46" spans="1:12" s="5" customFormat="1" x14ac:dyDescent="0.25">
      <c r="A46" s="59"/>
      <c r="B46" s="68"/>
      <c r="C46" s="58"/>
      <c r="D46" s="58"/>
      <c r="E46" s="100"/>
      <c r="F46" s="100"/>
      <c r="G46" s="21"/>
      <c r="H46" s="21"/>
      <c r="I46" s="21"/>
      <c r="J46" s="100"/>
      <c r="K46" s="100"/>
      <c r="L46" s="100"/>
    </row>
    <row r="47" spans="1:12" s="5" customFormat="1" x14ac:dyDescent="0.25">
      <c r="A47" s="59"/>
      <c r="B47" s="131" t="s">
        <v>230</v>
      </c>
      <c r="C47" s="264">
        <f>SUM(C48:C52)</f>
        <v>1</v>
      </c>
      <c r="D47" s="264">
        <f>SUM(D48:D52)</f>
        <v>1</v>
      </c>
      <c r="E47" s="249"/>
      <c r="F47" s="133"/>
      <c r="G47" s="264">
        <f t="shared" ref="G47:L47" si="6">SUM(G48:G52)</f>
        <v>6</v>
      </c>
      <c r="H47" s="264">
        <f t="shared" si="6"/>
        <v>0</v>
      </c>
      <c r="I47" s="264">
        <f t="shared" si="6"/>
        <v>56</v>
      </c>
      <c r="J47" s="266">
        <f t="shared" si="6"/>
        <v>0</v>
      </c>
      <c r="K47" s="266">
        <f t="shared" si="6"/>
        <v>0</v>
      </c>
      <c r="L47" s="267">
        <f t="shared" si="6"/>
        <v>0</v>
      </c>
    </row>
    <row r="48" spans="1:12" s="5" customFormat="1" ht="37.5" x14ac:dyDescent="0.25">
      <c r="A48" s="59"/>
      <c r="B48" s="68" t="s">
        <v>310</v>
      </c>
      <c r="C48" s="58">
        <v>1</v>
      </c>
      <c r="D48" s="58">
        <v>1</v>
      </c>
      <c r="E48" s="100" t="s">
        <v>311</v>
      </c>
      <c r="F48" s="100"/>
      <c r="G48" s="21">
        <v>6</v>
      </c>
      <c r="H48" s="21">
        <v>0</v>
      </c>
      <c r="I48" s="21">
        <v>56</v>
      </c>
      <c r="J48" s="100"/>
      <c r="K48" s="100"/>
      <c r="L48" s="100"/>
    </row>
    <row r="49" spans="1:12" s="5" customFormat="1" x14ac:dyDescent="0.25">
      <c r="A49" s="59"/>
      <c r="B49" s="68"/>
      <c r="C49" s="58"/>
      <c r="D49" s="58"/>
      <c r="E49" s="100"/>
      <c r="F49" s="100"/>
      <c r="G49" s="21"/>
      <c r="H49" s="21"/>
      <c r="I49" s="21"/>
      <c r="J49" s="100"/>
      <c r="K49" s="100"/>
      <c r="L49" s="100"/>
    </row>
    <row r="50" spans="1:12" s="5" customFormat="1" x14ac:dyDescent="0.25">
      <c r="A50" s="59"/>
      <c r="B50" s="68"/>
      <c r="C50" s="58"/>
      <c r="D50" s="58"/>
      <c r="E50" s="100"/>
      <c r="F50" s="100"/>
      <c r="G50" s="21"/>
      <c r="H50" s="21"/>
      <c r="I50" s="21"/>
      <c r="J50" s="100"/>
      <c r="K50" s="100"/>
      <c r="L50" s="100"/>
    </row>
    <row r="51" spans="1:12" s="5" customFormat="1" x14ac:dyDescent="0.25">
      <c r="A51" s="59"/>
      <c r="B51" s="68"/>
      <c r="C51" s="58"/>
      <c r="D51" s="58"/>
      <c r="E51" s="100"/>
      <c r="F51" s="100"/>
      <c r="G51" s="21"/>
      <c r="H51" s="21"/>
      <c r="I51" s="21"/>
      <c r="J51" s="100"/>
      <c r="K51" s="100"/>
      <c r="L51" s="100"/>
    </row>
    <row r="52" spans="1:12" x14ac:dyDescent="0.25">
      <c r="A52" s="59"/>
      <c r="B52" s="68"/>
      <c r="C52" s="58"/>
      <c r="D52" s="58"/>
      <c r="E52" s="100"/>
      <c r="F52" s="100"/>
      <c r="G52" s="21"/>
      <c r="H52" s="21"/>
      <c r="I52" s="21"/>
      <c r="J52" s="100"/>
      <c r="K52" s="100"/>
      <c r="L52" s="100"/>
    </row>
    <row r="53" spans="1:12" s="5" customFormat="1" ht="37.5" customHeight="1" x14ac:dyDescent="0.25">
      <c r="A53" s="60" t="s">
        <v>97</v>
      </c>
      <c r="B53" s="101" t="s">
        <v>69</v>
      </c>
      <c r="C53" s="101">
        <f>SUM(C54,C58,C63)</f>
        <v>0</v>
      </c>
      <c r="D53" s="101">
        <f>SUM(D54,D58,D63)</f>
        <v>0</v>
      </c>
      <c r="E53" s="101"/>
      <c r="F53" s="60"/>
      <c r="G53" s="101">
        <f t="shared" ref="G53:L53" si="7">SUM(G54,G58,G63)</f>
        <v>0</v>
      </c>
      <c r="H53" s="101">
        <f t="shared" si="7"/>
        <v>0</v>
      </c>
      <c r="I53" s="101">
        <f t="shared" si="7"/>
        <v>0</v>
      </c>
      <c r="J53" s="101">
        <f t="shared" si="7"/>
        <v>0</v>
      </c>
      <c r="K53" s="101">
        <f t="shared" si="7"/>
        <v>0</v>
      </c>
      <c r="L53" s="101">
        <f t="shared" si="7"/>
        <v>0</v>
      </c>
    </row>
    <row r="54" spans="1:12" s="5" customFormat="1" x14ac:dyDescent="0.25">
      <c r="A54" s="59"/>
      <c r="B54" s="131" t="s">
        <v>228</v>
      </c>
      <c r="C54" s="132">
        <f>SUM(C55:C57)</f>
        <v>0</v>
      </c>
      <c r="D54" s="132">
        <f>SUM(D55:D57)</f>
        <v>0</v>
      </c>
      <c r="E54" s="249"/>
      <c r="F54" s="133"/>
      <c r="G54" s="132">
        <f t="shared" ref="G54:L54" si="8">SUM(G55:G57)</f>
        <v>0</v>
      </c>
      <c r="H54" s="132">
        <f t="shared" si="8"/>
        <v>0</v>
      </c>
      <c r="I54" s="132">
        <f t="shared" si="8"/>
        <v>0</v>
      </c>
      <c r="J54" s="133">
        <f t="shared" si="8"/>
        <v>0</v>
      </c>
      <c r="K54" s="133">
        <f t="shared" si="8"/>
        <v>0</v>
      </c>
      <c r="L54" s="134">
        <f t="shared" si="8"/>
        <v>0</v>
      </c>
    </row>
    <row r="55" spans="1:12" s="5" customFormat="1" x14ac:dyDescent="0.25">
      <c r="A55" s="59"/>
      <c r="B55" s="68"/>
      <c r="C55" s="58"/>
      <c r="D55" s="58"/>
      <c r="E55" s="100"/>
      <c r="F55" s="100"/>
      <c r="G55" s="21"/>
      <c r="H55" s="21"/>
      <c r="I55" s="21"/>
      <c r="J55" s="100"/>
      <c r="K55" s="100"/>
      <c r="L55" s="100"/>
    </row>
    <row r="56" spans="1:12" s="5" customFormat="1" x14ac:dyDescent="0.25">
      <c r="A56" s="59"/>
      <c r="B56" s="68"/>
      <c r="C56" s="58"/>
      <c r="D56" s="58"/>
      <c r="E56" s="100"/>
      <c r="F56" s="100"/>
      <c r="G56" s="21"/>
      <c r="H56" s="21"/>
      <c r="I56" s="21"/>
      <c r="J56" s="100"/>
      <c r="K56" s="100"/>
      <c r="L56" s="100"/>
    </row>
    <row r="57" spans="1:12" s="5" customFormat="1" x14ac:dyDescent="0.25">
      <c r="A57" s="59"/>
      <c r="B57" s="68"/>
      <c r="C57" s="58"/>
      <c r="D57" s="58"/>
      <c r="E57" s="100"/>
      <c r="F57" s="100"/>
      <c r="G57" s="21"/>
      <c r="H57" s="21"/>
      <c r="I57" s="21"/>
      <c r="J57" s="100"/>
      <c r="K57" s="100"/>
      <c r="L57" s="100"/>
    </row>
    <row r="58" spans="1:12" s="5" customFormat="1" x14ac:dyDescent="0.25">
      <c r="A58" s="59"/>
      <c r="B58" s="131" t="s">
        <v>229</v>
      </c>
      <c r="C58" s="132">
        <f>SUM(C59:C62)</f>
        <v>0</v>
      </c>
      <c r="D58" s="132">
        <f>SUM(D59:D62)</f>
        <v>0</v>
      </c>
      <c r="E58" s="249"/>
      <c r="F58" s="133"/>
      <c r="G58" s="132">
        <f t="shared" ref="G58:L58" si="9">SUM(G59:G62)</f>
        <v>0</v>
      </c>
      <c r="H58" s="132">
        <f t="shared" si="9"/>
        <v>0</v>
      </c>
      <c r="I58" s="132">
        <f t="shared" si="9"/>
        <v>0</v>
      </c>
      <c r="J58" s="133">
        <f t="shared" si="9"/>
        <v>0</v>
      </c>
      <c r="K58" s="133">
        <f t="shared" si="9"/>
        <v>0</v>
      </c>
      <c r="L58" s="134">
        <f t="shared" si="9"/>
        <v>0</v>
      </c>
    </row>
    <row r="59" spans="1:12" s="5" customFormat="1" x14ac:dyDescent="0.25">
      <c r="A59" s="59"/>
      <c r="B59" s="68"/>
      <c r="C59" s="58"/>
      <c r="D59" s="58"/>
      <c r="E59" s="100"/>
      <c r="F59" s="100"/>
      <c r="G59" s="21"/>
      <c r="H59" s="21"/>
      <c r="I59" s="21"/>
      <c r="J59" s="100"/>
      <c r="K59" s="100"/>
      <c r="L59" s="100"/>
    </row>
    <row r="60" spans="1:12" s="5" customFormat="1" x14ac:dyDescent="0.25">
      <c r="A60" s="59"/>
      <c r="B60" s="68"/>
      <c r="C60" s="58"/>
      <c r="D60" s="58"/>
      <c r="E60" s="100"/>
      <c r="F60" s="100"/>
      <c r="G60" s="21"/>
      <c r="H60" s="21"/>
      <c r="I60" s="21"/>
      <c r="J60" s="100"/>
      <c r="K60" s="100"/>
      <c r="L60" s="100"/>
    </row>
    <row r="61" spans="1:12" s="5" customFormat="1" x14ac:dyDescent="0.25">
      <c r="A61" s="59"/>
      <c r="B61" s="68"/>
      <c r="C61" s="58"/>
      <c r="D61" s="58"/>
      <c r="E61" s="100"/>
      <c r="F61" s="100"/>
      <c r="G61" s="21"/>
      <c r="H61" s="21"/>
      <c r="I61" s="21"/>
      <c r="J61" s="100"/>
      <c r="K61" s="100"/>
      <c r="L61" s="100"/>
    </row>
    <row r="62" spans="1:12" s="5" customFormat="1" x14ac:dyDescent="0.25">
      <c r="A62" s="59"/>
      <c r="B62" s="68"/>
      <c r="C62" s="58"/>
      <c r="D62" s="58"/>
      <c r="E62" s="100"/>
      <c r="F62" s="100"/>
      <c r="G62" s="21"/>
      <c r="H62" s="21"/>
      <c r="I62" s="21"/>
      <c r="J62" s="100"/>
      <c r="K62" s="100"/>
      <c r="L62" s="100"/>
    </row>
    <row r="63" spans="1:12" s="5" customFormat="1" x14ac:dyDescent="0.25">
      <c r="A63" s="59"/>
      <c r="B63" s="131" t="s">
        <v>230</v>
      </c>
      <c r="C63" s="132">
        <f>SUM(C64:C66)</f>
        <v>0</v>
      </c>
      <c r="D63" s="132">
        <f>SUM(D64:D66)</f>
        <v>0</v>
      </c>
      <c r="E63" s="249"/>
      <c r="F63" s="133"/>
      <c r="G63" s="132">
        <f t="shared" ref="G63:L63" si="10">SUM(G64:G66)</f>
        <v>0</v>
      </c>
      <c r="H63" s="132">
        <f t="shared" si="10"/>
        <v>0</v>
      </c>
      <c r="I63" s="132">
        <f t="shared" si="10"/>
        <v>0</v>
      </c>
      <c r="J63" s="133">
        <f t="shared" si="10"/>
        <v>0</v>
      </c>
      <c r="K63" s="133">
        <f t="shared" si="10"/>
        <v>0</v>
      </c>
      <c r="L63" s="134">
        <f t="shared" si="10"/>
        <v>0</v>
      </c>
    </row>
    <row r="64" spans="1:12" s="5" customFormat="1" x14ac:dyDescent="0.25">
      <c r="A64" s="59"/>
      <c r="B64" s="68"/>
      <c r="C64" s="58"/>
      <c r="D64" s="58"/>
      <c r="E64" s="100"/>
      <c r="F64" s="100"/>
      <c r="G64" s="21"/>
      <c r="H64" s="21"/>
      <c r="I64" s="21"/>
      <c r="J64" s="100"/>
      <c r="K64" s="100"/>
      <c r="L64" s="100"/>
    </row>
    <row r="65" spans="1:12" s="5" customFormat="1" x14ac:dyDescent="0.25">
      <c r="A65" s="59"/>
      <c r="B65" s="68"/>
      <c r="C65" s="58"/>
      <c r="D65" s="58"/>
      <c r="E65" s="100"/>
      <c r="F65" s="100"/>
      <c r="G65" s="21"/>
      <c r="H65" s="21"/>
      <c r="I65" s="21"/>
      <c r="J65" s="100"/>
      <c r="K65" s="100"/>
      <c r="L65" s="100"/>
    </row>
    <row r="66" spans="1:12" x14ac:dyDescent="0.25">
      <c r="A66" s="59"/>
      <c r="B66" s="68"/>
      <c r="C66" s="58"/>
      <c r="D66" s="58"/>
      <c r="E66" s="100"/>
      <c r="F66" s="100"/>
      <c r="G66" s="21"/>
      <c r="H66" s="21"/>
      <c r="I66" s="21"/>
      <c r="J66" s="100"/>
      <c r="K66" s="100"/>
      <c r="L66" s="100"/>
    </row>
    <row r="67" spans="1:12" s="5" customFormat="1" ht="75" customHeight="1" x14ac:dyDescent="0.25">
      <c r="A67" s="101" t="s">
        <v>98</v>
      </c>
      <c r="B67" s="101" t="s">
        <v>70</v>
      </c>
      <c r="C67" s="101">
        <f>SUM(C68,C72,C76)</f>
        <v>1</v>
      </c>
      <c r="D67" s="101">
        <f>SUM(D68,D72,D76)</f>
        <v>2</v>
      </c>
      <c r="E67" s="101"/>
      <c r="F67" s="101"/>
      <c r="G67" s="101">
        <f t="shared" ref="G67:L67" si="11">SUM(G68,G72,G76)</f>
        <v>58</v>
      </c>
      <c r="H67" s="101">
        <f t="shared" si="11"/>
        <v>0</v>
      </c>
      <c r="I67" s="101">
        <f t="shared" si="11"/>
        <v>15418</v>
      </c>
      <c r="J67" s="101">
        <f t="shared" si="11"/>
        <v>0</v>
      </c>
      <c r="K67" s="101">
        <f t="shared" si="11"/>
        <v>0</v>
      </c>
      <c r="L67" s="101">
        <f t="shared" si="11"/>
        <v>0</v>
      </c>
    </row>
    <row r="68" spans="1:12" s="5" customFormat="1" x14ac:dyDescent="0.25">
      <c r="A68" s="59"/>
      <c r="B68" s="131" t="s">
        <v>228</v>
      </c>
      <c r="C68" s="132">
        <f>SUM(C69:C71)</f>
        <v>0</v>
      </c>
      <c r="D68" s="132">
        <f>SUM(D69:D71)</f>
        <v>0</v>
      </c>
      <c r="E68" s="249"/>
      <c r="F68" s="133"/>
      <c r="G68" s="132">
        <f t="shared" ref="G68:L68" si="12">SUM(G69:G71)</f>
        <v>0</v>
      </c>
      <c r="H68" s="132">
        <f t="shared" si="12"/>
        <v>0</v>
      </c>
      <c r="I68" s="132">
        <f t="shared" si="12"/>
        <v>0</v>
      </c>
      <c r="J68" s="133">
        <f t="shared" si="12"/>
        <v>0</v>
      </c>
      <c r="K68" s="133">
        <f t="shared" si="12"/>
        <v>0</v>
      </c>
      <c r="L68" s="134">
        <f t="shared" si="12"/>
        <v>0</v>
      </c>
    </row>
    <row r="69" spans="1:12" s="5" customFormat="1" x14ac:dyDescent="0.25">
      <c r="A69" s="59"/>
      <c r="B69" s="68"/>
      <c r="C69" s="58"/>
      <c r="D69" s="58"/>
      <c r="E69" s="100"/>
      <c r="F69" s="100"/>
      <c r="G69" s="21"/>
      <c r="H69" s="21"/>
      <c r="I69" s="21"/>
      <c r="J69" s="100"/>
      <c r="K69" s="100"/>
      <c r="L69" s="100"/>
    </row>
    <row r="70" spans="1:12" s="5" customFormat="1" x14ac:dyDescent="0.25">
      <c r="A70" s="59"/>
      <c r="B70" s="68"/>
      <c r="C70" s="58"/>
      <c r="D70" s="58"/>
      <c r="E70" s="100"/>
      <c r="F70" s="100"/>
      <c r="G70" s="21"/>
      <c r="H70" s="21"/>
      <c r="I70" s="21"/>
      <c r="J70" s="100"/>
      <c r="K70" s="100"/>
      <c r="L70" s="100"/>
    </row>
    <row r="71" spans="1:12" s="5" customFormat="1" x14ac:dyDescent="0.25">
      <c r="A71" s="59"/>
      <c r="B71" s="68"/>
      <c r="C71" s="58"/>
      <c r="D71" s="58"/>
      <c r="E71" s="100"/>
      <c r="F71" s="100"/>
      <c r="G71" s="21"/>
      <c r="H71" s="21"/>
      <c r="I71" s="21"/>
      <c r="J71" s="100"/>
      <c r="K71" s="100"/>
      <c r="L71" s="100"/>
    </row>
    <row r="72" spans="1:12" s="5" customFormat="1" x14ac:dyDescent="0.25">
      <c r="A72" s="59"/>
      <c r="B72" s="131" t="s">
        <v>229</v>
      </c>
      <c r="C72" s="132">
        <f>SUM(C73:C75)</f>
        <v>1</v>
      </c>
      <c r="D72" s="132">
        <f>SUM(D73:D75)</f>
        <v>1</v>
      </c>
      <c r="E72" s="249"/>
      <c r="F72" s="133"/>
      <c r="G72" s="132">
        <f t="shared" ref="G72:L72" si="13">SUM(G73:G75)</f>
        <v>53</v>
      </c>
      <c r="H72" s="132">
        <f t="shared" si="13"/>
        <v>0</v>
      </c>
      <c r="I72" s="132">
        <f t="shared" si="13"/>
        <v>15364</v>
      </c>
      <c r="J72" s="133">
        <f t="shared" si="13"/>
        <v>0</v>
      </c>
      <c r="K72" s="133">
        <f t="shared" si="13"/>
        <v>0</v>
      </c>
      <c r="L72" s="134">
        <f t="shared" si="13"/>
        <v>0</v>
      </c>
    </row>
    <row r="73" spans="1:12" s="5" customFormat="1" ht="37.5" x14ac:dyDescent="0.25">
      <c r="A73" s="59"/>
      <c r="B73" s="68" t="s">
        <v>317</v>
      </c>
      <c r="C73" s="58">
        <v>1</v>
      </c>
      <c r="D73" s="58">
        <v>1</v>
      </c>
      <c r="E73" s="100" t="s">
        <v>312</v>
      </c>
      <c r="F73" s="100" t="s">
        <v>326</v>
      </c>
      <c r="G73" s="21">
        <v>53</v>
      </c>
      <c r="H73" s="21">
        <v>0</v>
      </c>
      <c r="I73" s="21">
        <v>15364</v>
      </c>
      <c r="J73" s="100"/>
      <c r="K73" s="100"/>
      <c r="L73" s="100"/>
    </row>
    <row r="74" spans="1:12" s="5" customFormat="1" x14ac:dyDescent="0.25">
      <c r="A74" s="59"/>
      <c r="B74" s="68"/>
      <c r="C74" s="58"/>
      <c r="D74" s="58"/>
      <c r="E74" s="100"/>
      <c r="F74" s="100"/>
      <c r="G74" s="21"/>
      <c r="H74" s="21"/>
      <c r="I74" s="21"/>
      <c r="J74" s="100"/>
      <c r="K74" s="100"/>
      <c r="L74" s="100"/>
    </row>
    <row r="75" spans="1:12" s="5" customFormat="1" x14ac:dyDescent="0.25">
      <c r="A75" s="59"/>
      <c r="B75" s="68"/>
      <c r="C75" s="58"/>
      <c r="D75" s="58"/>
      <c r="E75" s="100"/>
      <c r="F75" s="100"/>
      <c r="G75" s="21"/>
      <c r="H75" s="21"/>
      <c r="I75" s="21"/>
      <c r="J75" s="100"/>
      <c r="K75" s="100"/>
      <c r="L75" s="100"/>
    </row>
    <row r="76" spans="1:12" s="5" customFormat="1" x14ac:dyDescent="0.25">
      <c r="A76" s="59"/>
      <c r="B76" s="131" t="s">
        <v>230</v>
      </c>
      <c r="C76" s="132">
        <f>SUM(C77:C80)</f>
        <v>0</v>
      </c>
      <c r="D76" s="132">
        <f>SUM(D77:D80)</f>
        <v>1</v>
      </c>
      <c r="E76" s="249"/>
      <c r="F76" s="133"/>
      <c r="G76" s="132">
        <f t="shared" ref="G76:L76" si="14">SUM(G77:G80)</f>
        <v>5</v>
      </c>
      <c r="H76" s="132">
        <f t="shared" si="14"/>
        <v>0</v>
      </c>
      <c r="I76" s="132">
        <f t="shared" si="14"/>
        <v>54</v>
      </c>
      <c r="J76" s="133">
        <f t="shared" si="14"/>
        <v>0</v>
      </c>
      <c r="K76" s="133">
        <f t="shared" si="14"/>
        <v>0</v>
      </c>
      <c r="L76" s="134">
        <f t="shared" si="14"/>
        <v>0</v>
      </c>
    </row>
    <row r="77" spans="1:12" s="5" customFormat="1" ht="37.5" x14ac:dyDescent="0.25">
      <c r="A77" s="59"/>
      <c r="B77" s="68" t="s">
        <v>499</v>
      </c>
      <c r="C77" s="58">
        <v>0</v>
      </c>
      <c r="D77" s="58">
        <v>1</v>
      </c>
      <c r="E77" s="100" t="s">
        <v>500</v>
      </c>
      <c r="F77" s="100" t="s">
        <v>325</v>
      </c>
      <c r="G77" s="21">
        <v>5</v>
      </c>
      <c r="H77" s="21">
        <v>0</v>
      </c>
      <c r="I77" s="21">
        <v>54</v>
      </c>
      <c r="J77" s="100"/>
      <c r="K77" s="100"/>
      <c r="L77" s="100"/>
    </row>
    <row r="78" spans="1:12" s="5" customFormat="1" x14ac:dyDescent="0.25">
      <c r="A78" s="59"/>
      <c r="B78" s="68"/>
      <c r="C78" s="58"/>
      <c r="D78" s="58"/>
      <c r="E78" s="100"/>
      <c r="F78" s="100"/>
      <c r="G78" s="21"/>
      <c r="H78" s="21"/>
      <c r="I78" s="21"/>
      <c r="J78" s="100"/>
      <c r="K78" s="100"/>
      <c r="L78" s="100"/>
    </row>
    <row r="79" spans="1:12" s="5" customFormat="1" x14ac:dyDescent="0.25">
      <c r="A79" s="59"/>
      <c r="B79" s="68"/>
      <c r="C79" s="58"/>
      <c r="D79" s="58"/>
      <c r="E79" s="100"/>
      <c r="F79" s="100"/>
      <c r="G79" s="21"/>
      <c r="H79" s="21"/>
      <c r="I79" s="21"/>
      <c r="J79" s="100"/>
      <c r="K79" s="100"/>
      <c r="L79" s="100"/>
    </row>
    <row r="80" spans="1:12" x14ac:dyDescent="0.25">
      <c r="A80" s="59"/>
      <c r="B80" s="68"/>
      <c r="C80" s="58"/>
      <c r="D80" s="58"/>
      <c r="E80" s="100"/>
      <c r="F80" s="100"/>
      <c r="G80" s="21"/>
      <c r="H80" s="21"/>
      <c r="I80" s="21"/>
      <c r="J80" s="100"/>
      <c r="K80" s="100"/>
      <c r="L80" s="100"/>
    </row>
    <row r="81" spans="1:12" s="5" customFormat="1" ht="93.75" customHeight="1" x14ac:dyDescent="0.25">
      <c r="A81" s="101" t="s">
        <v>99</v>
      </c>
      <c r="B81" s="101" t="s">
        <v>71</v>
      </c>
      <c r="C81" s="101">
        <f>SUM(C82,C86,C92)</f>
        <v>5</v>
      </c>
      <c r="D81" s="101">
        <f>SUM(D82,D86,D92)</f>
        <v>5</v>
      </c>
      <c r="E81" s="101"/>
      <c r="F81" s="101"/>
      <c r="G81" s="101">
        <f t="shared" ref="G81:L81" si="15">SUM(G82,G86,G92)</f>
        <v>56</v>
      </c>
      <c r="H81" s="101">
        <f t="shared" si="15"/>
        <v>0</v>
      </c>
      <c r="I81" s="101">
        <f t="shared" si="15"/>
        <v>12276</v>
      </c>
      <c r="J81" s="101">
        <f t="shared" si="15"/>
        <v>0</v>
      </c>
      <c r="K81" s="101">
        <f t="shared" si="15"/>
        <v>0</v>
      </c>
      <c r="L81" s="101">
        <f t="shared" si="15"/>
        <v>0</v>
      </c>
    </row>
    <row r="82" spans="1:12" s="5" customFormat="1" x14ac:dyDescent="0.25">
      <c r="A82" s="59"/>
      <c r="B82" s="131" t="s">
        <v>228</v>
      </c>
      <c r="C82" s="132">
        <f>SUM(C83:C85)</f>
        <v>0</v>
      </c>
      <c r="D82" s="132">
        <f>SUM(D83:D85)</f>
        <v>0</v>
      </c>
      <c r="E82" s="249"/>
      <c r="F82" s="133"/>
      <c r="G82" s="132">
        <f t="shared" ref="G82:L82" si="16">SUM(G83:G85)</f>
        <v>0</v>
      </c>
      <c r="H82" s="132">
        <f t="shared" si="16"/>
        <v>0</v>
      </c>
      <c r="I82" s="132">
        <f t="shared" si="16"/>
        <v>0</v>
      </c>
      <c r="J82" s="133">
        <f t="shared" si="16"/>
        <v>0</v>
      </c>
      <c r="K82" s="133">
        <f t="shared" si="16"/>
        <v>0</v>
      </c>
      <c r="L82" s="134">
        <f t="shared" si="16"/>
        <v>0</v>
      </c>
    </row>
    <row r="83" spans="1:12" s="5" customFormat="1" x14ac:dyDescent="0.25">
      <c r="A83" s="59"/>
      <c r="B83" s="68"/>
      <c r="C83" s="58"/>
      <c r="D83" s="58"/>
      <c r="E83" s="100"/>
      <c r="F83" s="100"/>
      <c r="G83" s="21"/>
      <c r="H83" s="21"/>
      <c r="I83" s="21"/>
      <c r="J83" s="100"/>
      <c r="K83" s="100"/>
      <c r="L83" s="100"/>
    </row>
    <row r="84" spans="1:12" s="5" customFormat="1" x14ac:dyDescent="0.25">
      <c r="A84" s="59"/>
      <c r="B84" s="68"/>
      <c r="C84" s="58"/>
      <c r="D84" s="58"/>
      <c r="E84" s="100"/>
      <c r="F84" s="100"/>
      <c r="G84" s="21"/>
      <c r="H84" s="21"/>
      <c r="I84" s="21"/>
      <c r="J84" s="100"/>
      <c r="K84" s="100"/>
      <c r="L84" s="100"/>
    </row>
    <row r="85" spans="1:12" s="5" customFormat="1" x14ac:dyDescent="0.25">
      <c r="A85" s="59"/>
      <c r="B85" s="68"/>
      <c r="C85" s="58"/>
      <c r="D85" s="58"/>
      <c r="E85" s="100"/>
      <c r="F85" s="100"/>
      <c r="G85" s="21"/>
      <c r="H85" s="21"/>
      <c r="I85" s="21"/>
      <c r="J85" s="100"/>
      <c r="K85" s="100"/>
      <c r="L85" s="100"/>
    </row>
    <row r="86" spans="1:12" s="5" customFormat="1" x14ac:dyDescent="0.25">
      <c r="A86" s="59"/>
      <c r="B86" s="131" t="s">
        <v>229</v>
      </c>
      <c r="C86" s="132">
        <f>SUM(C87:C91)</f>
        <v>4</v>
      </c>
      <c r="D86" s="132">
        <f>SUM(D87:D91)</f>
        <v>4</v>
      </c>
      <c r="E86" s="249"/>
      <c r="F86" s="133"/>
      <c r="G86" s="132">
        <f t="shared" ref="G86:L86" si="17">SUM(G87:G91)</f>
        <v>51</v>
      </c>
      <c r="H86" s="132">
        <f t="shared" si="17"/>
        <v>0</v>
      </c>
      <c r="I86" s="132">
        <f t="shared" si="17"/>
        <v>12115</v>
      </c>
      <c r="J86" s="133">
        <f t="shared" si="17"/>
        <v>0</v>
      </c>
      <c r="K86" s="133">
        <f t="shared" si="17"/>
        <v>0</v>
      </c>
      <c r="L86" s="134">
        <f t="shared" si="17"/>
        <v>0</v>
      </c>
    </row>
    <row r="87" spans="1:12" s="5" customFormat="1" ht="37.5" x14ac:dyDescent="0.25">
      <c r="A87" s="59"/>
      <c r="B87" s="68" t="s">
        <v>273</v>
      </c>
      <c r="C87" s="58">
        <v>1</v>
      </c>
      <c r="D87" s="58">
        <v>1</v>
      </c>
      <c r="E87" s="100" t="s">
        <v>312</v>
      </c>
      <c r="F87" s="100" t="s">
        <v>272</v>
      </c>
      <c r="G87" s="21">
        <v>20</v>
      </c>
      <c r="H87" s="21">
        <v>0</v>
      </c>
      <c r="I87" s="21">
        <v>2866</v>
      </c>
      <c r="J87" s="100">
        <v>0</v>
      </c>
      <c r="K87" s="100">
        <v>0</v>
      </c>
      <c r="L87" s="100">
        <v>0</v>
      </c>
    </row>
    <row r="88" spans="1:12" s="5" customFormat="1" ht="37.5" x14ac:dyDescent="0.25">
      <c r="A88" s="59"/>
      <c r="B88" s="68" t="s">
        <v>274</v>
      </c>
      <c r="C88" s="58">
        <v>1</v>
      </c>
      <c r="D88" s="58">
        <v>1</v>
      </c>
      <c r="E88" s="100" t="s">
        <v>312</v>
      </c>
      <c r="F88" s="100" t="s">
        <v>275</v>
      </c>
      <c r="G88" s="21">
        <v>8</v>
      </c>
      <c r="H88" s="21">
        <v>0</v>
      </c>
      <c r="I88" s="21">
        <v>2141</v>
      </c>
      <c r="J88" s="100">
        <v>0</v>
      </c>
      <c r="K88" s="100">
        <v>0</v>
      </c>
      <c r="L88" s="100">
        <v>0</v>
      </c>
    </row>
    <row r="89" spans="1:12" s="5" customFormat="1" ht="37.5" x14ac:dyDescent="0.25">
      <c r="A89" s="59"/>
      <c r="B89" s="68" t="s">
        <v>278</v>
      </c>
      <c r="C89" s="58">
        <v>1</v>
      </c>
      <c r="D89" s="58">
        <v>1</v>
      </c>
      <c r="E89" s="100" t="s">
        <v>495</v>
      </c>
      <c r="F89" s="100" t="s">
        <v>279</v>
      </c>
      <c r="G89" s="21">
        <v>11</v>
      </c>
      <c r="H89" s="21">
        <v>0</v>
      </c>
      <c r="I89" s="21">
        <v>1124</v>
      </c>
      <c r="J89" s="100">
        <v>0</v>
      </c>
      <c r="K89" s="100">
        <v>0</v>
      </c>
      <c r="L89" s="100">
        <v>0</v>
      </c>
    </row>
    <row r="90" spans="1:12" s="5" customFormat="1" ht="37.5" x14ac:dyDescent="0.25">
      <c r="A90" s="59"/>
      <c r="B90" s="68" t="s">
        <v>318</v>
      </c>
      <c r="C90" s="58">
        <v>1</v>
      </c>
      <c r="D90" s="58">
        <v>1</v>
      </c>
      <c r="E90" s="100" t="s">
        <v>312</v>
      </c>
      <c r="F90" s="100" t="s">
        <v>325</v>
      </c>
      <c r="G90" s="21">
        <v>12</v>
      </c>
      <c r="H90" s="21">
        <v>0</v>
      </c>
      <c r="I90" s="21">
        <v>5984</v>
      </c>
      <c r="J90" s="100"/>
      <c r="K90" s="100"/>
      <c r="L90" s="100"/>
    </row>
    <row r="91" spans="1:12" s="5" customFormat="1" x14ac:dyDescent="0.25">
      <c r="A91" s="59"/>
      <c r="B91" s="68"/>
      <c r="C91" s="58"/>
      <c r="D91" s="58"/>
      <c r="E91" s="100"/>
      <c r="F91" s="100"/>
      <c r="G91" s="21"/>
      <c r="H91" s="21"/>
      <c r="I91" s="21"/>
      <c r="J91" s="100"/>
      <c r="K91" s="100"/>
      <c r="L91" s="100"/>
    </row>
    <row r="92" spans="1:12" s="5" customFormat="1" x14ac:dyDescent="0.25">
      <c r="A92" s="59"/>
      <c r="B92" s="131" t="s">
        <v>230</v>
      </c>
      <c r="C92" s="132">
        <f>SUM(C93:C96)</f>
        <v>1</v>
      </c>
      <c r="D92" s="132">
        <f>SUM(D93:D96)</f>
        <v>1</v>
      </c>
      <c r="E92" s="249"/>
      <c r="F92" s="133"/>
      <c r="G92" s="132">
        <f t="shared" ref="G92:L92" si="18">SUM(G93:G96)</f>
        <v>5</v>
      </c>
      <c r="H92" s="132">
        <f t="shared" si="18"/>
        <v>0</v>
      </c>
      <c r="I92" s="132">
        <f t="shared" si="18"/>
        <v>161</v>
      </c>
      <c r="J92" s="133">
        <f t="shared" si="18"/>
        <v>0</v>
      </c>
      <c r="K92" s="133">
        <f t="shared" si="18"/>
        <v>0</v>
      </c>
      <c r="L92" s="134">
        <f t="shared" si="18"/>
        <v>0</v>
      </c>
    </row>
    <row r="93" spans="1:12" s="5" customFormat="1" ht="37.5" x14ac:dyDescent="0.25">
      <c r="A93" s="59"/>
      <c r="B93" s="68" t="s">
        <v>276</v>
      </c>
      <c r="C93" s="58">
        <v>1</v>
      </c>
      <c r="D93" s="58">
        <v>1</v>
      </c>
      <c r="E93" s="100" t="s">
        <v>277</v>
      </c>
      <c r="F93" s="100" t="s">
        <v>272</v>
      </c>
      <c r="G93" s="21">
        <v>5</v>
      </c>
      <c r="H93" s="21">
        <v>0</v>
      </c>
      <c r="I93" s="21">
        <v>161</v>
      </c>
      <c r="J93" s="100">
        <v>0</v>
      </c>
      <c r="K93" s="100">
        <v>0</v>
      </c>
      <c r="L93" s="100">
        <v>0</v>
      </c>
    </row>
    <row r="94" spans="1:12" s="5" customFormat="1" x14ac:dyDescent="0.25">
      <c r="A94" s="59"/>
      <c r="B94" s="68"/>
      <c r="C94" s="58"/>
      <c r="D94" s="58"/>
      <c r="E94" s="100"/>
      <c r="F94" s="100"/>
      <c r="G94" s="21"/>
      <c r="H94" s="21"/>
      <c r="I94" s="21"/>
      <c r="J94" s="100"/>
      <c r="K94" s="100"/>
      <c r="L94" s="100"/>
    </row>
    <row r="95" spans="1:12" s="5" customFormat="1" x14ac:dyDescent="0.25">
      <c r="A95" s="59"/>
      <c r="B95" s="68"/>
      <c r="C95" s="58"/>
      <c r="D95" s="58"/>
      <c r="E95" s="100"/>
      <c r="F95" s="100"/>
      <c r="G95" s="21"/>
      <c r="H95" s="21"/>
      <c r="I95" s="21"/>
      <c r="J95" s="100"/>
      <c r="K95" s="100"/>
      <c r="L95" s="100"/>
    </row>
    <row r="96" spans="1:12" x14ac:dyDescent="0.25">
      <c r="A96" s="59"/>
      <c r="B96" s="68"/>
      <c r="C96" s="58"/>
      <c r="D96" s="58"/>
      <c r="E96" s="100"/>
      <c r="F96" s="100"/>
      <c r="G96" s="21"/>
      <c r="H96" s="21"/>
      <c r="I96" s="21"/>
      <c r="J96" s="100"/>
      <c r="K96" s="100"/>
      <c r="L96" s="100"/>
    </row>
    <row r="97" spans="1:12" s="5" customFormat="1" ht="75" customHeight="1" x14ac:dyDescent="0.25">
      <c r="A97" s="101" t="s">
        <v>100</v>
      </c>
      <c r="B97" s="101" t="s">
        <v>72</v>
      </c>
      <c r="C97" s="101">
        <f>SUM(C98,C102,C108)</f>
        <v>2</v>
      </c>
      <c r="D97" s="101">
        <f>SUM(D98,D102,D108)</f>
        <v>2</v>
      </c>
      <c r="E97" s="101"/>
      <c r="F97" s="101"/>
      <c r="G97" s="101">
        <f>SUM(G98,G102,G108)</f>
        <v>23</v>
      </c>
      <c r="H97" s="101">
        <f>SUM(H98,H102,H108)</f>
        <v>23</v>
      </c>
      <c r="I97" s="101">
        <f>SUM(CI98,I102,I108)</f>
        <v>432</v>
      </c>
      <c r="J97" s="101">
        <f>SUM(J98,J102,J108)</f>
        <v>0</v>
      </c>
      <c r="K97" s="101">
        <f>SUM(K98,K102,K108)</f>
        <v>0</v>
      </c>
      <c r="L97" s="101">
        <f>SUM(L98,L102,L108)</f>
        <v>0</v>
      </c>
    </row>
    <row r="98" spans="1:12" s="5" customFormat="1" x14ac:dyDescent="0.25">
      <c r="A98" s="59"/>
      <c r="B98" s="131" t="s">
        <v>228</v>
      </c>
      <c r="C98" s="132">
        <f>SUM(C99:C101)</f>
        <v>0</v>
      </c>
      <c r="D98" s="132">
        <f>SUM(D99:D101)</f>
        <v>0</v>
      </c>
      <c r="E98" s="249"/>
      <c r="F98" s="133"/>
      <c r="G98" s="132">
        <f t="shared" ref="G98:L98" si="19">SUM(G99:G101)</f>
        <v>0</v>
      </c>
      <c r="H98" s="132">
        <f t="shared" si="19"/>
        <v>0</v>
      </c>
      <c r="I98" s="132">
        <f t="shared" si="19"/>
        <v>0</v>
      </c>
      <c r="J98" s="133">
        <f t="shared" si="19"/>
        <v>0</v>
      </c>
      <c r="K98" s="133">
        <f t="shared" si="19"/>
        <v>0</v>
      </c>
      <c r="L98" s="134">
        <f t="shared" si="19"/>
        <v>0</v>
      </c>
    </row>
    <row r="99" spans="1:12" s="5" customFormat="1" x14ac:dyDescent="0.25">
      <c r="A99" s="59"/>
      <c r="B99" s="68"/>
      <c r="C99" s="58"/>
      <c r="D99" s="58"/>
      <c r="E99" s="100"/>
      <c r="F99" s="100"/>
      <c r="G99" s="21"/>
      <c r="H99" s="21"/>
      <c r="I99" s="21"/>
      <c r="J99" s="100"/>
      <c r="K99" s="100"/>
      <c r="L99" s="100"/>
    </row>
    <row r="100" spans="1:12" s="5" customFormat="1" x14ac:dyDescent="0.25">
      <c r="A100" s="59"/>
      <c r="B100" s="68"/>
      <c r="C100" s="58"/>
      <c r="D100" s="58"/>
      <c r="E100" s="100"/>
      <c r="F100" s="100"/>
      <c r="G100" s="21"/>
      <c r="H100" s="21"/>
      <c r="I100" s="21"/>
      <c r="J100" s="100"/>
      <c r="K100" s="100"/>
      <c r="L100" s="100"/>
    </row>
    <row r="101" spans="1:12" s="5" customFormat="1" x14ac:dyDescent="0.25">
      <c r="A101" s="59"/>
      <c r="B101" s="68"/>
      <c r="C101" s="58"/>
      <c r="D101" s="58"/>
      <c r="E101" s="100"/>
      <c r="F101" s="100"/>
      <c r="G101" s="21"/>
      <c r="H101" s="21"/>
      <c r="I101" s="21"/>
      <c r="J101" s="100"/>
      <c r="K101" s="100"/>
      <c r="L101" s="100"/>
    </row>
    <row r="102" spans="1:12" s="5" customFormat="1" x14ac:dyDescent="0.25">
      <c r="A102" s="59"/>
      <c r="B102" s="131" t="s">
        <v>229</v>
      </c>
      <c r="C102" s="132">
        <v>2</v>
      </c>
      <c r="D102" s="132">
        <v>2</v>
      </c>
      <c r="E102" s="249"/>
      <c r="F102" s="133"/>
      <c r="G102" s="132">
        <f t="shared" ref="G102:L102" si="20">SUM(G103:G107)</f>
        <v>23</v>
      </c>
      <c r="H102" s="132">
        <f t="shared" si="20"/>
        <v>23</v>
      </c>
      <c r="I102" s="132">
        <f t="shared" si="20"/>
        <v>432</v>
      </c>
      <c r="J102" s="133">
        <f t="shared" si="20"/>
        <v>0</v>
      </c>
      <c r="K102" s="133">
        <f t="shared" si="20"/>
        <v>0</v>
      </c>
      <c r="L102" s="134">
        <f t="shared" si="20"/>
        <v>0</v>
      </c>
    </row>
    <row r="103" spans="1:12" s="5" customFormat="1" ht="37.5" x14ac:dyDescent="0.25">
      <c r="A103" s="59"/>
      <c r="B103" s="68" t="s">
        <v>322</v>
      </c>
      <c r="C103" s="58">
        <v>1</v>
      </c>
      <c r="D103" s="58">
        <v>1</v>
      </c>
      <c r="E103" s="100" t="s">
        <v>312</v>
      </c>
      <c r="F103" s="100" t="s">
        <v>325</v>
      </c>
      <c r="G103" s="21">
        <v>13</v>
      </c>
      <c r="H103" s="21">
        <v>13</v>
      </c>
      <c r="I103" s="21">
        <v>382</v>
      </c>
      <c r="J103" s="100"/>
      <c r="K103" s="100"/>
      <c r="L103" s="100"/>
    </row>
    <row r="104" spans="1:12" s="5" customFormat="1" ht="37.5" x14ac:dyDescent="0.25">
      <c r="A104" s="59"/>
      <c r="B104" s="68" t="s">
        <v>324</v>
      </c>
      <c r="C104" s="58">
        <v>1</v>
      </c>
      <c r="D104" s="58">
        <v>1</v>
      </c>
      <c r="E104" s="100" t="s">
        <v>496</v>
      </c>
      <c r="F104" s="100" t="s">
        <v>325</v>
      </c>
      <c r="G104" s="21">
        <v>10</v>
      </c>
      <c r="H104" s="21">
        <v>10</v>
      </c>
      <c r="I104" s="21">
        <v>50</v>
      </c>
      <c r="J104" s="100"/>
      <c r="K104" s="100"/>
      <c r="L104" s="100"/>
    </row>
    <row r="105" spans="1:12" s="5" customFormat="1" x14ac:dyDescent="0.25">
      <c r="A105" s="59"/>
      <c r="B105" s="68"/>
      <c r="C105" s="58"/>
      <c r="D105" s="58"/>
      <c r="E105" s="100"/>
      <c r="F105" s="100"/>
      <c r="G105" s="21"/>
      <c r="H105" s="21"/>
      <c r="I105" s="21"/>
      <c r="J105" s="100"/>
      <c r="K105" s="100"/>
      <c r="L105" s="100"/>
    </row>
    <row r="106" spans="1:12" s="5" customFormat="1" x14ac:dyDescent="0.25">
      <c r="A106" s="59"/>
      <c r="B106" s="68"/>
      <c r="C106" s="58"/>
      <c r="D106" s="58"/>
      <c r="E106" s="100"/>
      <c r="F106" s="100"/>
      <c r="G106" s="21"/>
      <c r="H106" s="21"/>
      <c r="I106" s="21"/>
      <c r="J106" s="100"/>
      <c r="K106" s="100"/>
      <c r="L106" s="100"/>
    </row>
    <row r="107" spans="1:12" s="5" customFormat="1" x14ac:dyDescent="0.25">
      <c r="A107" s="59"/>
      <c r="B107" s="68"/>
      <c r="C107" s="58"/>
      <c r="D107" s="58"/>
      <c r="E107" s="100"/>
      <c r="F107" s="100"/>
      <c r="G107" s="21"/>
      <c r="H107" s="21"/>
      <c r="I107" s="21"/>
      <c r="J107" s="100"/>
      <c r="K107" s="100"/>
      <c r="L107" s="100"/>
    </row>
    <row r="108" spans="1:12" s="5" customFormat="1" x14ac:dyDescent="0.25">
      <c r="A108" s="59"/>
      <c r="B108" s="131" t="s">
        <v>230</v>
      </c>
      <c r="C108" s="132">
        <f>SUM(C109:C112)</f>
        <v>0</v>
      </c>
      <c r="D108" s="132">
        <f>SUM(D109:D112)</f>
        <v>0</v>
      </c>
      <c r="E108" s="249"/>
      <c r="F108" s="133"/>
      <c r="G108" s="132">
        <f t="shared" ref="G108:L108" si="21">SUM(G109:G112)</f>
        <v>0</v>
      </c>
      <c r="H108" s="132">
        <f t="shared" si="21"/>
        <v>0</v>
      </c>
      <c r="I108" s="132">
        <f t="shared" si="21"/>
        <v>0</v>
      </c>
      <c r="J108" s="133">
        <f t="shared" si="21"/>
        <v>0</v>
      </c>
      <c r="K108" s="133">
        <f t="shared" si="21"/>
        <v>0</v>
      </c>
      <c r="L108" s="134">
        <f t="shared" si="21"/>
        <v>0</v>
      </c>
    </row>
    <row r="109" spans="1:12" s="5" customFormat="1" x14ac:dyDescent="0.25">
      <c r="A109" s="59"/>
      <c r="B109" s="68"/>
      <c r="C109" s="58"/>
      <c r="D109" s="58"/>
      <c r="E109" s="100"/>
      <c r="F109" s="100"/>
      <c r="G109" s="21"/>
      <c r="H109" s="21"/>
      <c r="I109" s="21"/>
      <c r="J109" s="100"/>
      <c r="K109" s="100"/>
      <c r="L109" s="100"/>
    </row>
    <row r="110" spans="1:12" s="5" customFormat="1" x14ac:dyDescent="0.25">
      <c r="A110" s="59"/>
      <c r="B110" s="68"/>
      <c r="C110" s="58"/>
      <c r="D110" s="58"/>
      <c r="E110" s="100"/>
      <c r="F110" s="100"/>
      <c r="G110" s="21"/>
      <c r="H110" s="21"/>
      <c r="I110" s="21"/>
      <c r="J110" s="100"/>
      <c r="K110" s="100"/>
      <c r="L110" s="100"/>
    </row>
    <row r="111" spans="1:12" s="5" customFormat="1" x14ac:dyDescent="0.25">
      <c r="A111" s="59"/>
      <c r="B111" s="68"/>
      <c r="C111" s="58"/>
      <c r="D111" s="58"/>
      <c r="E111" s="100"/>
      <c r="F111" s="100"/>
      <c r="G111" s="21"/>
      <c r="H111" s="21"/>
      <c r="I111" s="21"/>
      <c r="J111" s="100"/>
      <c r="K111" s="100"/>
      <c r="L111" s="100"/>
    </row>
    <row r="112" spans="1:12" x14ac:dyDescent="0.25">
      <c r="A112" s="59"/>
      <c r="B112" s="68"/>
      <c r="C112" s="58"/>
      <c r="D112" s="58"/>
      <c r="E112" s="100"/>
      <c r="F112" s="100"/>
      <c r="G112" s="21"/>
      <c r="H112" s="21"/>
      <c r="I112" s="21"/>
      <c r="J112" s="100"/>
      <c r="K112" s="100"/>
      <c r="L112" s="100"/>
    </row>
    <row r="113" spans="1:14" ht="187.5" customHeight="1" x14ac:dyDescent="0.25">
      <c r="A113" s="101" t="s">
        <v>193</v>
      </c>
      <c r="B113" s="101" t="s">
        <v>194</v>
      </c>
      <c r="C113" s="101">
        <f>SUM(C114,C118,C121)</f>
        <v>0</v>
      </c>
      <c r="D113" s="101">
        <f>SUM(D114,D118,D121)</f>
        <v>0</v>
      </c>
      <c r="E113" s="101"/>
      <c r="F113" s="101"/>
      <c r="G113" s="101">
        <f t="shared" ref="G113:L113" si="22">SUM(G114,G118,G121)</f>
        <v>0</v>
      </c>
      <c r="H113" s="101">
        <f t="shared" si="22"/>
        <v>0</v>
      </c>
      <c r="I113" s="101">
        <f t="shared" si="22"/>
        <v>0</v>
      </c>
      <c r="J113" s="101">
        <f t="shared" si="22"/>
        <v>0</v>
      </c>
      <c r="K113" s="101">
        <f t="shared" si="22"/>
        <v>0</v>
      </c>
      <c r="L113" s="101">
        <f t="shared" si="22"/>
        <v>0</v>
      </c>
    </row>
    <row r="114" spans="1:14" x14ac:dyDescent="0.25">
      <c r="A114" s="59"/>
      <c r="B114" s="131" t="s">
        <v>228</v>
      </c>
      <c r="C114" s="132">
        <f>SUM(C115:C117)</f>
        <v>0</v>
      </c>
      <c r="D114" s="132">
        <f>SUM(D115:D117)</f>
        <v>0</v>
      </c>
      <c r="E114" s="249"/>
      <c r="F114" s="133"/>
      <c r="G114" s="132">
        <f t="shared" ref="G114:L114" si="23">SUM(G115:G117)</f>
        <v>0</v>
      </c>
      <c r="H114" s="132">
        <f t="shared" si="23"/>
        <v>0</v>
      </c>
      <c r="I114" s="132">
        <f t="shared" si="23"/>
        <v>0</v>
      </c>
      <c r="J114" s="133">
        <f t="shared" si="23"/>
        <v>0</v>
      </c>
      <c r="K114" s="133">
        <f t="shared" si="23"/>
        <v>0</v>
      </c>
      <c r="L114" s="134">
        <f t="shared" si="23"/>
        <v>0</v>
      </c>
    </row>
    <row r="115" spans="1:14" x14ac:dyDescent="0.25">
      <c r="A115" s="59"/>
      <c r="B115" s="68"/>
      <c r="C115" s="58"/>
      <c r="D115" s="58"/>
      <c r="E115" s="100"/>
      <c r="F115" s="100"/>
      <c r="G115" s="21"/>
      <c r="H115" s="21"/>
      <c r="I115" s="21"/>
      <c r="J115" s="100"/>
      <c r="K115" s="100"/>
      <c r="L115" s="100"/>
    </row>
    <row r="116" spans="1:14" x14ac:dyDescent="0.25">
      <c r="A116" s="59"/>
      <c r="B116" s="68"/>
      <c r="C116" s="58"/>
      <c r="D116" s="58"/>
      <c r="E116" s="100"/>
      <c r="F116" s="100"/>
      <c r="G116" s="21"/>
      <c r="H116" s="21"/>
      <c r="I116" s="21"/>
      <c r="J116" s="100"/>
      <c r="K116" s="100"/>
      <c r="L116" s="100"/>
    </row>
    <row r="117" spans="1:14" x14ac:dyDescent="0.25">
      <c r="A117" s="59"/>
      <c r="B117" s="68"/>
      <c r="C117" s="58"/>
      <c r="D117" s="58"/>
      <c r="E117" s="100"/>
      <c r="F117" s="100"/>
      <c r="G117" s="21"/>
      <c r="H117" s="21"/>
      <c r="I117" s="21"/>
      <c r="J117" s="100"/>
      <c r="K117" s="100"/>
      <c r="L117" s="100"/>
    </row>
    <row r="118" spans="1:14" x14ac:dyDescent="0.25">
      <c r="A118" s="59"/>
      <c r="B118" s="131" t="s">
        <v>229</v>
      </c>
      <c r="C118" s="132">
        <f>SUM(C119:C120)</f>
        <v>0</v>
      </c>
      <c r="D118" s="132">
        <f>SUM(D119:D120)</f>
        <v>0</v>
      </c>
      <c r="E118" s="249"/>
      <c r="F118" s="133"/>
      <c r="G118" s="132">
        <f t="shared" ref="G118:L118" si="24">SUM(G119:G120)</f>
        <v>0</v>
      </c>
      <c r="H118" s="132">
        <f t="shared" si="24"/>
        <v>0</v>
      </c>
      <c r="I118" s="132">
        <f t="shared" si="24"/>
        <v>0</v>
      </c>
      <c r="J118" s="133">
        <f t="shared" si="24"/>
        <v>0</v>
      </c>
      <c r="K118" s="133">
        <f t="shared" si="24"/>
        <v>0</v>
      </c>
      <c r="L118" s="134">
        <f t="shared" si="24"/>
        <v>0</v>
      </c>
    </row>
    <row r="119" spans="1:14" x14ac:dyDescent="0.25">
      <c r="A119" s="59"/>
      <c r="B119" s="68"/>
      <c r="C119" s="58"/>
      <c r="D119" s="58"/>
      <c r="E119" s="100"/>
      <c r="F119" s="100"/>
      <c r="G119" s="21"/>
      <c r="H119" s="21"/>
      <c r="I119" s="21"/>
      <c r="J119" s="100"/>
      <c r="K119" s="100"/>
      <c r="L119" s="100"/>
    </row>
    <row r="120" spans="1:14" x14ac:dyDescent="0.25">
      <c r="A120" s="59"/>
      <c r="B120" s="68"/>
      <c r="C120" s="58"/>
      <c r="D120" s="58"/>
      <c r="E120" s="100"/>
      <c r="F120" s="100"/>
      <c r="G120" s="21"/>
      <c r="H120" s="21"/>
      <c r="I120" s="21"/>
      <c r="J120" s="100"/>
      <c r="K120" s="100"/>
      <c r="L120" s="100"/>
    </row>
    <row r="121" spans="1:14" x14ac:dyDescent="0.25">
      <c r="A121" s="59"/>
      <c r="B121" s="131" t="s">
        <v>230</v>
      </c>
      <c r="C121" s="132">
        <f>SUM(C122:C124)</f>
        <v>0</v>
      </c>
      <c r="D121" s="132">
        <f>SUM(D122:D124)</f>
        <v>0</v>
      </c>
      <c r="E121" s="249"/>
      <c r="F121" s="133"/>
      <c r="G121" s="132">
        <f t="shared" ref="G121:L121" si="25">SUM(G122:G124)</f>
        <v>0</v>
      </c>
      <c r="H121" s="132">
        <f t="shared" si="25"/>
        <v>0</v>
      </c>
      <c r="I121" s="132">
        <f t="shared" si="25"/>
        <v>0</v>
      </c>
      <c r="J121" s="133">
        <f t="shared" si="25"/>
        <v>0</v>
      </c>
      <c r="K121" s="133">
        <f t="shared" si="25"/>
        <v>0</v>
      </c>
      <c r="L121" s="134">
        <f t="shared" si="25"/>
        <v>0</v>
      </c>
    </row>
    <row r="122" spans="1:14" x14ac:dyDescent="0.25">
      <c r="A122" s="59"/>
      <c r="B122" s="68"/>
      <c r="C122" s="58"/>
      <c r="D122" s="58"/>
      <c r="E122" s="100"/>
      <c r="F122" s="100"/>
      <c r="G122" s="21"/>
      <c r="H122" s="21"/>
      <c r="I122" s="21"/>
      <c r="J122" s="100"/>
      <c r="K122" s="100"/>
      <c r="L122" s="100"/>
    </row>
    <row r="123" spans="1:14" x14ac:dyDescent="0.25">
      <c r="A123" s="59"/>
      <c r="B123" s="68"/>
      <c r="C123" s="58"/>
      <c r="D123" s="58"/>
      <c r="E123" s="100"/>
      <c r="F123" s="100"/>
      <c r="G123" s="21"/>
      <c r="H123" s="21"/>
      <c r="I123" s="21"/>
      <c r="J123" s="100"/>
      <c r="K123" s="100"/>
      <c r="L123" s="100"/>
    </row>
    <row r="124" spans="1:14" x14ac:dyDescent="0.25">
      <c r="A124" s="59"/>
      <c r="B124" s="68"/>
      <c r="C124" s="58"/>
      <c r="D124" s="58"/>
      <c r="E124" s="100"/>
      <c r="F124" s="100"/>
      <c r="G124" s="21"/>
      <c r="H124" s="21"/>
      <c r="I124" s="21"/>
      <c r="J124" s="100"/>
      <c r="K124" s="100"/>
      <c r="L124" s="100"/>
    </row>
    <row r="125" spans="1:14" ht="19.5" x14ac:dyDescent="0.35">
      <c r="A125" s="370" t="s">
        <v>192</v>
      </c>
      <c r="B125" s="370"/>
      <c r="C125" s="370"/>
      <c r="D125" s="370"/>
      <c r="E125" s="370"/>
      <c r="F125" s="370"/>
      <c r="G125" s="370"/>
      <c r="H125" s="370"/>
      <c r="I125" s="370"/>
      <c r="J125" s="370"/>
      <c r="K125" s="101"/>
      <c r="L125" s="101"/>
    </row>
    <row r="126" spans="1:14" x14ac:dyDescent="0.3">
      <c r="K126" s="252"/>
      <c r="L126" s="127"/>
    </row>
    <row r="127" spans="1:14" x14ac:dyDescent="0.3">
      <c r="I127" s="10"/>
      <c r="J127" s="10"/>
      <c r="K127" s="127"/>
      <c r="L127" s="127"/>
      <c r="M127" s="3"/>
      <c r="N127" s="3"/>
    </row>
    <row r="128" spans="1:14" x14ac:dyDescent="0.3">
      <c r="I128" s="10"/>
      <c r="J128" s="10"/>
      <c r="K128" s="127"/>
      <c r="L128" s="127"/>
      <c r="M128" s="3"/>
      <c r="N128" s="3"/>
    </row>
    <row r="129" spans="1:14" x14ac:dyDescent="0.3">
      <c r="I129" s="10"/>
      <c r="J129" s="10"/>
      <c r="K129" s="127"/>
      <c r="L129" s="127"/>
      <c r="M129" s="3"/>
      <c r="N129" s="3"/>
    </row>
    <row r="130" spans="1:14" x14ac:dyDescent="0.3">
      <c r="I130" s="10"/>
      <c r="J130" s="10"/>
      <c r="K130" s="127"/>
      <c r="L130" s="127"/>
      <c r="M130" s="3"/>
      <c r="N130" s="3"/>
    </row>
    <row r="131" spans="1:14" x14ac:dyDescent="0.3">
      <c r="I131" s="10"/>
      <c r="J131" s="10"/>
      <c r="K131" s="127"/>
      <c r="L131" s="127"/>
      <c r="M131" s="3"/>
      <c r="N131" s="3"/>
    </row>
    <row r="132" spans="1:14" x14ac:dyDescent="0.3">
      <c r="I132" s="10"/>
      <c r="J132" s="10"/>
      <c r="K132" s="127"/>
      <c r="L132" s="127"/>
      <c r="M132" s="3"/>
      <c r="N132" s="3"/>
    </row>
    <row r="133" spans="1:14" x14ac:dyDescent="0.3">
      <c r="I133" s="10"/>
      <c r="J133" s="253"/>
      <c r="K133" s="254"/>
      <c r="L133" s="254"/>
      <c r="M133" s="255"/>
      <c r="N133" s="3"/>
    </row>
    <row r="134" spans="1:14" x14ac:dyDescent="0.3">
      <c r="I134" s="10"/>
      <c r="J134" s="253"/>
      <c r="K134" s="254"/>
      <c r="L134" s="254"/>
      <c r="M134" s="255"/>
      <c r="N134" s="3"/>
    </row>
    <row r="135" spans="1:14" x14ac:dyDescent="0.25">
      <c r="A135"/>
      <c r="B135"/>
      <c r="C135"/>
      <c r="D135"/>
      <c r="E135"/>
      <c r="F135"/>
      <c r="G135"/>
      <c r="H135"/>
      <c r="I135" s="3"/>
      <c r="J135" s="255"/>
      <c r="K135" s="254"/>
      <c r="L135" s="254"/>
      <c r="M135" s="255"/>
      <c r="N135" s="3"/>
    </row>
    <row r="136" spans="1:14" x14ac:dyDescent="0.25">
      <c r="A136"/>
      <c r="B136"/>
      <c r="C136"/>
      <c r="D136"/>
      <c r="E136"/>
      <c r="F136"/>
      <c r="G136"/>
      <c r="H136"/>
      <c r="I136" s="3"/>
      <c r="J136" s="255"/>
      <c r="K136" s="256"/>
      <c r="L136" s="256"/>
      <c r="M136" s="255"/>
      <c r="N136" s="3"/>
    </row>
    <row r="137" spans="1:14" x14ac:dyDescent="0.25">
      <c r="A137"/>
      <c r="B137"/>
      <c r="C137"/>
      <c r="D137"/>
      <c r="E137"/>
      <c r="F137"/>
      <c r="G137"/>
      <c r="H137"/>
      <c r="I137" s="3"/>
      <c r="J137" s="255"/>
      <c r="K137" s="257"/>
      <c r="L137" s="257"/>
      <c r="M137" s="255"/>
      <c r="N137" s="3"/>
    </row>
    <row r="138" spans="1:14" x14ac:dyDescent="0.25">
      <c r="A138"/>
      <c r="B138"/>
      <c r="C138"/>
      <c r="D138"/>
      <c r="E138"/>
      <c r="F138"/>
      <c r="G138"/>
      <c r="H138"/>
      <c r="I138" s="3"/>
      <c r="J138" s="255"/>
      <c r="K138" s="257"/>
      <c r="L138" s="257"/>
      <c r="M138" s="255"/>
      <c r="N138" s="3"/>
    </row>
    <row r="139" spans="1:14" x14ac:dyDescent="0.25">
      <c r="A139"/>
      <c r="B139"/>
      <c r="C139"/>
      <c r="D139"/>
      <c r="E139"/>
      <c r="F139"/>
      <c r="G139"/>
      <c r="H139"/>
      <c r="I139" s="3"/>
      <c r="J139" s="255"/>
      <c r="K139" s="257"/>
      <c r="L139" s="257"/>
      <c r="M139" s="255"/>
      <c r="N139" s="3"/>
    </row>
    <row r="140" spans="1:14" x14ac:dyDescent="0.25">
      <c r="A140"/>
      <c r="B140"/>
      <c r="C140"/>
      <c r="D140"/>
      <c r="E140"/>
      <c r="F140"/>
      <c r="G140"/>
      <c r="H140"/>
      <c r="I140" s="3"/>
      <c r="J140" s="3"/>
      <c r="K140" s="128"/>
      <c r="L140" s="128"/>
      <c r="M140" s="3"/>
      <c r="N140" s="3"/>
    </row>
    <row r="141" spans="1:14" x14ac:dyDescent="0.25">
      <c r="A141"/>
      <c r="B141"/>
      <c r="C141"/>
      <c r="D141"/>
      <c r="E141"/>
      <c r="F141"/>
      <c r="G141"/>
      <c r="H141"/>
      <c r="I141" s="3"/>
      <c r="J141" s="3"/>
      <c r="K141" s="128"/>
      <c r="L141" s="128"/>
      <c r="M141" s="3"/>
      <c r="N141" s="3"/>
    </row>
    <row r="142" spans="1:14" x14ac:dyDescent="0.25">
      <c r="A142"/>
      <c r="B142"/>
      <c r="C142"/>
      <c r="D142"/>
      <c r="E142"/>
      <c r="F142"/>
      <c r="G142"/>
      <c r="H142"/>
      <c r="I142" s="3"/>
      <c r="J142" s="3"/>
      <c r="K142" s="128"/>
      <c r="L142" s="128"/>
      <c r="M142" s="3"/>
      <c r="N142" s="3"/>
    </row>
    <row r="143" spans="1:14" x14ac:dyDescent="0.25">
      <c r="A143"/>
      <c r="B143"/>
      <c r="C143"/>
      <c r="D143"/>
      <c r="E143"/>
      <c r="F143"/>
      <c r="G143"/>
      <c r="H143"/>
      <c r="I143" s="3"/>
      <c r="J143" s="255"/>
      <c r="K143" s="257"/>
      <c r="L143" s="257"/>
      <c r="M143" s="255"/>
      <c r="N143" s="255"/>
    </row>
    <row r="144" spans="1:14" x14ac:dyDescent="0.25">
      <c r="A144"/>
      <c r="B144"/>
      <c r="C144"/>
      <c r="D144"/>
      <c r="E144"/>
      <c r="F144"/>
      <c r="G144"/>
      <c r="H144"/>
      <c r="I144" s="3"/>
      <c r="J144" s="255"/>
      <c r="K144" s="257"/>
      <c r="L144" s="257"/>
      <c r="M144" s="255"/>
      <c r="N144" s="255"/>
    </row>
    <row r="145" spans="1:14" x14ac:dyDescent="0.25">
      <c r="A145"/>
      <c r="B145"/>
      <c r="C145"/>
      <c r="D145"/>
      <c r="E145"/>
      <c r="F145"/>
      <c r="G145"/>
      <c r="H145"/>
      <c r="I145" s="3"/>
      <c r="J145" s="255"/>
      <c r="K145" s="257"/>
      <c r="L145" s="257"/>
      <c r="M145" s="255"/>
      <c r="N145" s="255"/>
    </row>
    <row r="146" spans="1:14" x14ac:dyDescent="0.25">
      <c r="A146"/>
      <c r="B146"/>
      <c r="C146"/>
      <c r="D146"/>
      <c r="E146"/>
      <c r="F146"/>
      <c r="G146"/>
      <c r="H146"/>
      <c r="I146" s="3"/>
      <c r="J146" s="255"/>
      <c r="K146" s="257"/>
      <c r="L146" s="257"/>
      <c r="M146" s="255"/>
      <c r="N146" s="255"/>
    </row>
    <row r="147" spans="1:14" x14ac:dyDescent="0.25">
      <c r="A147"/>
      <c r="B147"/>
      <c r="C147"/>
      <c r="D147"/>
      <c r="E147"/>
      <c r="F147"/>
      <c r="G147"/>
      <c r="H147"/>
      <c r="I147" s="3"/>
      <c r="J147" s="255"/>
      <c r="K147" s="256"/>
      <c r="L147" s="256"/>
      <c r="M147" s="255"/>
      <c r="N147" s="255"/>
    </row>
    <row r="148" spans="1:14" x14ac:dyDescent="0.25">
      <c r="A148"/>
      <c r="B148"/>
      <c r="C148"/>
      <c r="D148"/>
      <c r="E148"/>
      <c r="F148"/>
      <c r="G148"/>
      <c r="H148"/>
      <c r="I148" s="3"/>
      <c r="J148" s="255"/>
      <c r="K148" s="257"/>
      <c r="L148" s="257"/>
      <c r="M148" s="255"/>
      <c r="N148" s="255"/>
    </row>
    <row r="149" spans="1:14" x14ac:dyDescent="0.25">
      <c r="A149"/>
      <c r="B149"/>
      <c r="C149"/>
      <c r="D149"/>
      <c r="E149"/>
      <c r="F149"/>
      <c r="G149"/>
      <c r="H149"/>
      <c r="I149" s="3"/>
      <c r="J149" s="255"/>
      <c r="K149" s="257"/>
      <c r="L149" s="257"/>
      <c r="M149" s="255"/>
      <c r="N149" s="255"/>
    </row>
    <row r="150" spans="1:14" x14ac:dyDescent="0.25">
      <c r="A150"/>
      <c r="B150"/>
      <c r="C150"/>
      <c r="D150"/>
      <c r="E150"/>
      <c r="F150"/>
      <c r="G150"/>
      <c r="H150"/>
      <c r="I150" s="3"/>
      <c r="J150" s="255"/>
      <c r="K150" s="257"/>
      <c r="L150" s="257"/>
      <c r="M150" s="255"/>
      <c r="N150" s="255"/>
    </row>
    <row r="151" spans="1:14" x14ac:dyDescent="0.25">
      <c r="A151"/>
      <c r="B151"/>
      <c r="C151"/>
      <c r="D151"/>
      <c r="E151"/>
      <c r="F151"/>
      <c r="G151"/>
      <c r="H151"/>
      <c r="I151" s="3"/>
      <c r="J151" s="255"/>
      <c r="K151" s="257"/>
      <c r="L151" s="257"/>
      <c r="M151" s="255"/>
      <c r="N151" s="255"/>
    </row>
    <row r="152" spans="1:14" x14ac:dyDescent="0.25">
      <c r="A152"/>
      <c r="B152"/>
      <c r="C152"/>
      <c r="D152"/>
      <c r="E152"/>
      <c r="F152"/>
      <c r="G152"/>
      <c r="H152"/>
      <c r="I152" s="3"/>
      <c r="J152" s="255"/>
      <c r="K152" s="257"/>
      <c r="L152" s="257"/>
      <c r="M152" s="255"/>
      <c r="N152" s="255"/>
    </row>
    <row r="153" spans="1:14" x14ac:dyDescent="0.25">
      <c r="A153"/>
      <c r="B153"/>
      <c r="C153"/>
      <c r="D153"/>
      <c r="E153"/>
      <c r="F153"/>
      <c r="G153"/>
      <c r="H153"/>
      <c r="I153" s="3"/>
      <c r="J153" s="3"/>
      <c r="K153" s="128"/>
      <c r="L153" s="128"/>
      <c r="M153" s="3"/>
      <c r="N153" s="3"/>
    </row>
    <row r="154" spans="1:14" x14ac:dyDescent="0.25">
      <c r="A154"/>
      <c r="B154"/>
      <c r="C154"/>
      <c r="D154"/>
      <c r="E154"/>
      <c r="F154"/>
      <c r="G154"/>
      <c r="H154"/>
      <c r="I154" s="3"/>
      <c r="J154" s="3"/>
      <c r="K154" s="128"/>
      <c r="L154" s="128"/>
      <c r="M154" s="3"/>
      <c r="N154" s="3"/>
    </row>
    <row r="155" spans="1:14" x14ac:dyDescent="0.25">
      <c r="A155"/>
      <c r="B155"/>
      <c r="C155"/>
      <c r="D155"/>
      <c r="E155"/>
      <c r="F155"/>
      <c r="G155"/>
      <c r="H155"/>
      <c r="I155" s="3"/>
      <c r="J155" s="255"/>
      <c r="K155" s="257"/>
      <c r="L155" s="257"/>
      <c r="M155" s="255"/>
      <c r="N155" s="255"/>
    </row>
    <row r="156" spans="1:14" x14ac:dyDescent="0.25">
      <c r="A156"/>
      <c r="B156"/>
      <c r="C156"/>
      <c r="D156"/>
      <c r="E156"/>
      <c r="F156"/>
      <c r="G156"/>
      <c r="H156"/>
      <c r="I156" s="3"/>
      <c r="J156" s="255"/>
      <c r="K156" s="257"/>
      <c r="L156" s="257"/>
      <c r="M156" s="255"/>
      <c r="N156" s="255"/>
    </row>
    <row r="157" spans="1:14" x14ac:dyDescent="0.25">
      <c r="A157"/>
      <c r="B157"/>
      <c r="C157"/>
      <c r="D157"/>
      <c r="E157"/>
      <c r="F157"/>
      <c r="G157"/>
      <c r="H157"/>
      <c r="I157" s="3"/>
      <c r="J157" s="255"/>
      <c r="K157" s="257"/>
      <c r="L157" s="257"/>
      <c r="M157" s="255"/>
      <c r="N157" s="255"/>
    </row>
    <row r="158" spans="1:14" x14ac:dyDescent="0.25">
      <c r="A158"/>
      <c r="B158"/>
      <c r="C158"/>
      <c r="D158"/>
      <c r="E158"/>
      <c r="F158"/>
      <c r="G158"/>
      <c r="H158"/>
      <c r="I158" s="3"/>
      <c r="J158" s="255"/>
      <c r="K158" s="256"/>
      <c r="L158" s="256"/>
      <c r="M158" s="255"/>
      <c r="N158" s="255"/>
    </row>
    <row r="159" spans="1:14" x14ac:dyDescent="0.25">
      <c r="A159"/>
      <c r="B159"/>
      <c r="C159"/>
      <c r="D159"/>
      <c r="E159"/>
      <c r="F159"/>
      <c r="G159"/>
      <c r="H159"/>
      <c r="I159" s="3"/>
      <c r="J159" s="255"/>
      <c r="K159" s="257"/>
      <c r="L159" s="257"/>
      <c r="M159" s="255"/>
      <c r="N159" s="255"/>
    </row>
    <row r="160" spans="1:14" x14ac:dyDescent="0.25">
      <c r="A160"/>
      <c r="B160"/>
      <c r="C160"/>
      <c r="D160"/>
      <c r="E160"/>
      <c r="F160"/>
      <c r="G160"/>
      <c r="H160"/>
      <c r="I160" s="3"/>
      <c r="J160" s="255"/>
      <c r="K160" s="257"/>
      <c r="L160" s="257"/>
      <c r="M160" s="255"/>
      <c r="N160" s="255"/>
    </row>
    <row r="161" spans="1:17" x14ac:dyDescent="0.25">
      <c r="A161"/>
      <c r="B161"/>
      <c r="C161"/>
      <c r="D161"/>
      <c r="E161"/>
      <c r="F161"/>
      <c r="G161"/>
      <c r="H161"/>
      <c r="I161" s="3"/>
      <c r="J161" s="255"/>
      <c r="K161" s="257"/>
      <c r="L161" s="257"/>
      <c r="M161" s="255"/>
      <c r="N161" s="255"/>
    </row>
    <row r="162" spans="1:17" x14ac:dyDescent="0.25">
      <c r="A162"/>
      <c r="B162"/>
      <c r="C162"/>
      <c r="D162"/>
      <c r="E162"/>
      <c r="F162"/>
      <c r="G162"/>
      <c r="H162"/>
      <c r="I162" s="3"/>
      <c r="J162" s="255"/>
      <c r="K162" s="257"/>
      <c r="L162" s="257"/>
      <c r="M162" s="255"/>
      <c r="N162" s="255"/>
    </row>
    <row r="163" spans="1:17" x14ac:dyDescent="0.25">
      <c r="A163"/>
      <c r="B163"/>
      <c r="C163"/>
      <c r="D163"/>
      <c r="E163"/>
      <c r="F163"/>
      <c r="G163"/>
      <c r="H163"/>
      <c r="I163" s="3"/>
      <c r="J163" s="255"/>
      <c r="K163" s="257"/>
      <c r="L163" s="257"/>
      <c r="M163" s="255"/>
      <c r="N163" s="255"/>
    </row>
    <row r="164" spans="1:17" x14ac:dyDescent="0.25">
      <c r="A164"/>
      <c r="B164"/>
      <c r="C164"/>
      <c r="D164"/>
      <c r="E164"/>
      <c r="F164"/>
      <c r="G164"/>
      <c r="H164"/>
      <c r="I164" s="3"/>
      <c r="J164" s="255"/>
      <c r="K164" s="257"/>
      <c r="L164" s="257"/>
      <c r="M164" s="255"/>
      <c r="N164" s="255"/>
    </row>
    <row r="165" spans="1:17" x14ac:dyDescent="0.25">
      <c r="A165"/>
      <c r="B165"/>
      <c r="C165"/>
      <c r="D165"/>
      <c r="E165"/>
      <c r="F165"/>
      <c r="G165"/>
      <c r="H165"/>
      <c r="I165" s="3"/>
      <c r="J165" s="255"/>
      <c r="K165" s="257"/>
      <c r="L165" s="257"/>
      <c r="M165" s="255"/>
      <c r="N165" s="255"/>
    </row>
    <row r="166" spans="1:17" x14ac:dyDescent="0.25">
      <c r="A166"/>
      <c r="B166"/>
      <c r="C166"/>
      <c r="D166"/>
      <c r="E166"/>
      <c r="F166"/>
      <c r="G166"/>
      <c r="H166"/>
      <c r="I166" s="3"/>
      <c r="J166" s="255"/>
      <c r="K166" s="257"/>
      <c r="L166" s="257"/>
      <c r="M166" s="255"/>
      <c r="N166" s="255"/>
    </row>
    <row r="167" spans="1:17" x14ac:dyDescent="0.25">
      <c r="A167"/>
      <c r="B167"/>
      <c r="C167"/>
      <c r="D167"/>
      <c r="E167"/>
      <c r="F167"/>
      <c r="G167"/>
      <c r="H167"/>
      <c r="I167" s="3"/>
      <c r="J167" s="255"/>
      <c r="K167" s="257"/>
      <c r="L167" s="257"/>
      <c r="M167" s="255"/>
      <c r="N167" s="255"/>
    </row>
    <row r="168" spans="1:17" x14ac:dyDescent="0.25">
      <c r="A168"/>
      <c r="B168"/>
      <c r="C168"/>
      <c r="D168"/>
      <c r="E168"/>
      <c r="F168"/>
      <c r="G168"/>
      <c r="H168"/>
      <c r="I168" s="3"/>
      <c r="J168" s="255"/>
      <c r="K168" s="257"/>
      <c r="L168" s="257"/>
      <c r="M168" s="255"/>
      <c r="N168" s="255"/>
    </row>
    <row r="169" spans="1:17" x14ac:dyDescent="0.25">
      <c r="A169"/>
      <c r="B169"/>
      <c r="C169"/>
      <c r="D169"/>
      <c r="E169"/>
      <c r="F169"/>
      <c r="G169"/>
      <c r="H169"/>
      <c r="I169" s="3"/>
      <c r="J169" s="255"/>
      <c r="K169" s="256"/>
      <c r="L169" s="256"/>
      <c r="M169" s="255"/>
      <c r="N169" s="255"/>
    </row>
    <row r="170" spans="1:17" x14ac:dyDescent="0.25">
      <c r="A170"/>
      <c r="B170"/>
      <c r="C170"/>
      <c r="D170"/>
      <c r="E170"/>
      <c r="F170"/>
      <c r="G170"/>
      <c r="H170"/>
      <c r="I170" s="3"/>
      <c r="J170" s="255"/>
      <c r="K170" s="257"/>
      <c r="L170" s="257"/>
      <c r="M170" s="255"/>
      <c r="N170" s="255"/>
    </row>
    <row r="171" spans="1:17" x14ac:dyDescent="0.25">
      <c r="A171"/>
      <c r="B171"/>
      <c r="C171"/>
      <c r="D171"/>
      <c r="E171"/>
      <c r="F171"/>
      <c r="G171" s="258"/>
      <c r="H171" s="258"/>
      <c r="I171" s="255"/>
      <c r="J171" s="255"/>
      <c r="K171" s="257"/>
      <c r="L171" s="257"/>
      <c r="M171" s="255"/>
      <c r="N171" s="255"/>
      <c r="O171" s="258"/>
      <c r="P171" s="258"/>
      <c r="Q171" s="258"/>
    </row>
    <row r="172" spans="1:17" x14ac:dyDescent="0.25">
      <c r="A172"/>
      <c r="B172"/>
      <c r="C172"/>
      <c r="D172"/>
      <c r="E172"/>
      <c r="F172"/>
      <c r="G172" s="258"/>
      <c r="H172" s="258"/>
      <c r="I172" s="255"/>
      <c r="J172" s="255"/>
      <c r="K172" s="257"/>
      <c r="L172" s="257"/>
      <c r="M172" s="255"/>
      <c r="N172" s="255"/>
      <c r="O172" s="258"/>
      <c r="P172" s="258"/>
      <c r="Q172" s="258"/>
    </row>
    <row r="173" spans="1:17" x14ac:dyDescent="0.25">
      <c r="A173"/>
      <c r="B173"/>
      <c r="C173"/>
      <c r="D173"/>
      <c r="E173"/>
      <c r="F173"/>
      <c r="G173" s="258"/>
      <c r="H173" s="258"/>
      <c r="I173" s="255"/>
      <c r="J173" s="255"/>
      <c r="K173" s="257"/>
      <c r="L173" s="257"/>
      <c r="M173" s="255"/>
      <c r="N173" s="255"/>
      <c r="O173" s="258"/>
      <c r="P173" s="258"/>
      <c r="Q173" s="258"/>
    </row>
    <row r="174" spans="1:17" x14ac:dyDescent="0.25">
      <c r="A174"/>
      <c r="B174"/>
      <c r="C174"/>
      <c r="D174"/>
      <c r="E174"/>
      <c r="F174"/>
      <c r="G174" s="258"/>
      <c r="H174" s="258"/>
      <c r="I174" s="255"/>
      <c r="J174" s="255"/>
      <c r="K174" s="257"/>
      <c r="L174" s="257"/>
      <c r="M174" s="255"/>
      <c r="N174" s="255"/>
      <c r="O174" s="258"/>
      <c r="P174" s="258"/>
      <c r="Q174" s="258"/>
    </row>
    <row r="175" spans="1:17" x14ac:dyDescent="0.25">
      <c r="A175"/>
      <c r="B175"/>
      <c r="C175"/>
      <c r="D175"/>
      <c r="E175"/>
      <c r="F175"/>
      <c r="G175" s="258"/>
      <c r="H175" s="258"/>
      <c r="I175" s="255"/>
      <c r="J175" s="255"/>
      <c r="K175" s="257"/>
      <c r="L175" s="257"/>
      <c r="M175" s="255"/>
      <c r="N175" s="255"/>
      <c r="O175" s="258"/>
      <c r="P175" s="258"/>
      <c r="Q175" s="258"/>
    </row>
    <row r="176" spans="1:17" x14ac:dyDescent="0.25">
      <c r="A176"/>
      <c r="B176"/>
      <c r="C176"/>
      <c r="D176"/>
      <c r="E176"/>
      <c r="F176"/>
      <c r="G176" s="258"/>
      <c r="H176" s="258"/>
      <c r="I176" s="255"/>
      <c r="J176" s="255"/>
      <c r="K176" s="257"/>
      <c r="L176" s="257"/>
      <c r="M176" s="255"/>
      <c r="N176" s="255"/>
      <c r="O176" s="258"/>
      <c r="P176" s="258"/>
      <c r="Q176" s="258"/>
    </row>
    <row r="177" spans="1:17" x14ac:dyDescent="0.25">
      <c r="A177"/>
      <c r="B177"/>
      <c r="C177"/>
      <c r="D177"/>
      <c r="E177"/>
      <c r="F177"/>
      <c r="G177" s="258"/>
      <c r="H177" s="258"/>
      <c r="I177" s="255"/>
      <c r="J177" s="255"/>
      <c r="K177" s="257"/>
      <c r="L177" s="257"/>
      <c r="M177" s="255"/>
      <c r="N177" s="255"/>
      <c r="O177" s="258"/>
      <c r="P177" s="258"/>
      <c r="Q177" s="258"/>
    </row>
    <row r="178" spans="1:17" x14ac:dyDescent="0.25">
      <c r="A178"/>
      <c r="B178"/>
      <c r="C178"/>
      <c r="D178"/>
      <c r="E178"/>
      <c r="F178"/>
      <c r="G178" s="258"/>
      <c r="H178" s="258"/>
      <c r="I178" s="255"/>
      <c r="J178" s="255"/>
      <c r="K178" s="257"/>
      <c r="L178" s="257"/>
      <c r="M178" s="255"/>
      <c r="N178" s="255"/>
      <c r="O178" s="258"/>
      <c r="P178" s="258"/>
      <c r="Q178" s="258"/>
    </row>
    <row r="179" spans="1:17" x14ac:dyDescent="0.25">
      <c r="A179"/>
      <c r="B179"/>
      <c r="C179"/>
      <c r="D179"/>
      <c r="E179"/>
      <c r="F179"/>
      <c r="G179" s="258"/>
      <c r="H179" s="258"/>
      <c r="I179" s="255"/>
      <c r="J179" s="255"/>
      <c r="K179" s="257"/>
      <c r="L179" s="257"/>
      <c r="M179" s="255"/>
      <c r="N179" s="255"/>
      <c r="O179" s="258"/>
      <c r="P179" s="258"/>
      <c r="Q179" s="258"/>
    </row>
    <row r="180" spans="1:17" x14ac:dyDescent="0.25">
      <c r="A180"/>
      <c r="B180"/>
      <c r="C180"/>
      <c r="D180"/>
      <c r="E180"/>
      <c r="F180"/>
      <c r="G180" s="258"/>
      <c r="H180" s="258"/>
      <c r="I180" s="255"/>
      <c r="J180" s="255"/>
      <c r="K180" s="256"/>
      <c r="L180" s="256"/>
      <c r="M180" s="255"/>
      <c r="N180" s="255"/>
      <c r="O180" s="258"/>
      <c r="P180" s="258"/>
      <c r="Q180" s="258"/>
    </row>
    <row r="181" spans="1:17" x14ac:dyDescent="0.25">
      <c r="A181"/>
      <c r="B181"/>
      <c r="C181"/>
      <c r="D181"/>
      <c r="E181"/>
      <c r="F181"/>
      <c r="G181" s="258"/>
      <c r="H181" s="258"/>
      <c r="I181" s="255"/>
      <c r="J181" s="255"/>
      <c r="K181" s="257"/>
      <c r="L181" s="257"/>
      <c r="M181" s="255"/>
      <c r="N181" s="255"/>
      <c r="O181" s="258"/>
      <c r="P181" s="258"/>
      <c r="Q181" s="258"/>
    </row>
    <row r="182" spans="1:17" x14ac:dyDescent="0.25">
      <c r="A182"/>
      <c r="B182"/>
      <c r="C182"/>
      <c r="D182"/>
      <c r="E182"/>
      <c r="F182"/>
      <c r="G182" s="258"/>
      <c r="H182" s="258"/>
      <c r="I182" s="255"/>
      <c r="J182" s="255"/>
      <c r="K182" s="257"/>
      <c r="L182" s="257"/>
      <c r="M182" s="255"/>
      <c r="N182" s="255"/>
      <c r="O182" s="258"/>
      <c r="P182" s="258"/>
      <c r="Q182" s="258"/>
    </row>
    <row r="183" spans="1:17" x14ac:dyDescent="0.3">
      <c r="G183" s="259"/>
      <c r="H183" s="259"/>
      <c r="I183" s="253"/>
      <c r="J183" s="253"/>
      <c r="K183" s="253"/>
      <c r="L183" s="253"/>
      <c r="M183" s="255"/>
      <c r="N183" s="255"/>
      <c r="O183" s="258"/>
      <c r="P183" s="258"/>
      <c r="Q183" s="258"/>
    </row>
    <row r="184" spans="1:17" x14ac:dyDescent="0.3">
      <c r="G184" s="259"/>
      <c r="H184" s="259"/>
      <c r="I184" s="253"/>
      <c r="J184" s="253"/>
      <c r="K184" s="253"/>
      <c r="L184" s="253"/>
      <c r="M184" s="255"/>
      <c r="N184" s="255"/>
      <c r="O184" s="258"/>
      <c r="P184" s="258"/>
      <c r="Q184" s="258"/>
    </row>
    <row r="185" spans="1:17" x14ac:dyDescent="0.3">
      <c r="G185" s="259"/>
      <c r="H185" s="259"/>
      <c r="I185" s="260"/>
      <c r="J185" s="260"/>
      <c r="K185" s="260"/>
      <c r="L185" s="260"/>
      <c r="M185" s="258"/>
      <c r="N185" s="258"/>
      <c r="O185" s="258"/>
      <c r="P185" s="258"/>
      <c r="Q185" s="258"/>
    </row>
  </sheetData>
  <sheetProtection sheet="1" sort="0" autoFilter="0" pivotTables="0"/>
  <mergeCells count="11">
    <mergeCell ref="K2:K3"/>
    <mergeCell ref="L2:L3"/>
    <mergeCell ref="A125:J125"/>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90" zoomScaleSheetLayoutView="90" workbookViewId="0">
      <selection activeCell="A4" sqref="A4:G5"/>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372" t="s">
        <v>106</v>
      </c>
      <c r="B1" s="372"/>
      <c r="C1" s="372"/>
      <c r="D1" s="372"/>
      <c r="E1" s="372"/>
      <c r="F1" s="372"/>
      <c r="G1" s="372"/>
    </row>
    <row r="2" spans="1:7" ht="54.75" customHeight="1" x14ac:dyDescent="0.25">
      <c r="A2" s="364" t="s">
        <v>107</v>
      </c>
      <c r="B2" s="373" t="s">
        <v>108</v>
      </c>
      <c r="C2" s="374"/>
      <c r="D2" s="364" t="s">
        <v>111</v>
      </c>
      <c r="E2" s="364" t="s">
        <v>112</v>
      </c>
      <c r="F2" s="364" t="s">
        <v>113</v>
      </c>
      <c r="G2" s="368" t="s">
        <v>114</v>
      </c>
    </row>
    <row r="3" spans="1:7" ht="21" customHeight="1" x14ac:dyDescent="0.25">
      <c r="A3" s="366"/>
      <c r="B3" s="216" t="s">
        <v>59</v>
      </c>
      <c r="C3" s="216" t="s">
        <v>90</v>
      </c>
      <c r="D3" s="366"/>
      <c r="E3" s="366"/>
      <c r="F3" s="366"/>
      <c r="G3" s="368"/>
    </row>
    <row r="4" spans="1:7" ht="129" customHeight="1" x14ac:dyDescent="0.25">
      <c r="A4" s="51" t="s">
        <v>109</v>
      </c>
      <c r="B4" s="54">
        <v>0</v>
      </c>
      <c r="C4" s="54">
        <v>15</v>
      </c>
      <c r="D4" s="75" t="s">
        <v>484</v>
      </c>
      <c r="E4" s="75" t="s">
        <v>488</v>
      </c>
      <c r="F4" s="99" t="s">
        <v>487</v>
      </c>
      <c r="G4" s="68" t="s">
        <v>489</v>
      </c>
    </row>
    <row r="5" spans="1:7" ht="143.25" customHeight="1" x14ac:dyDescent="0.25">
      <c r="A5" s="53" t="s">
        <v>110</v>
      </c>
      <c r="B5" s="54">
        <v>0</v>
      </c>
      <c r="C5" s="54">
        <v>7</v>
      </c>
      <c r="D5" s="75" t="s">
        <v>486</v>
      </c>
      <c r="E5" s="99" t="s">
        <v>490</v>
      </c>
      <c r="F5" s="99" t="s">
        <v>487</v>
      </c>
      <c r="G5" s="68" t="s">
        <v>491</v>
      </c>
    </row>
  </sheetData>
  <sheetProtection sheet="1" objects="1" scenarios="1"/>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0" zoomScaleSheetLayoutView="90" workbookViewId="0">
      <selection activeCell="F24" sqref="F24"/>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79" t="s">
        <v>115</v>
      </c>
      <c r="B1" s="379"/>
      <c r="C1" s="379"/>
      <c r="D1" s="379"/>
      <c r="E1" s="379"/>
      <c r="F1" s="379"/>
      <c r="G1" s="379"/>
      <c r="H1" s="379"/>
      <c r="I1" s="379"/>
    </row>
    <row r="2" spans="1:9" s="5" customFormat="1" ht="38.25" customHeight="1" x14ac:dyDescent="0.25">
      <c r="A2" s="377" t="s">
        <v>62</v>
      </c>
      <c r="B2" s="377" t="s">
        <v>116</v>
      </c>
      <c r="C2" s="378" t="s">
        <v>117</v>
      </c>
      <c r="D2" s="378"/>
      <c r="E2" s="377" t="s">
        <v>118</v>
      </c>
      <c r="F2" s="377" t="s">
        <v>95</v>
      </c>
      <c r="G2" s="377" t="s">
        <v>120</v>
      </c>
      <c r="H2" s="377"/>
      <c r="I2" s="377" t="s">
        <v>122</v>
      </c>
    </row>
    <row r="3" spans="1:9" s="5" customFormat="1" ht="55.5" customHeight="1" x14ac:dyDescent="0.25">
      <c r="A3" s="377"/>
      <c r="B3" s="377"/>
      <c r="C3" s="19" t="s">
        <v>59</v>
      </c>
      <c r="D3" s="19" t="s">
        <v>90</v>
      </c>
      <c r="E3" s="377"/>
      <c r="F3" s="377"/>
      <c r="G3" s="7" t="s">
        <v>119</v>
      </c>
      <c r="H3" s="7" t="s">
        <v>121</v>
      </c>
      <c r="I3" s="377"/>
    </row>
    <row r="4" spans="1:9" ht="93.75" x14ac:dyDescent="0.25">
      <c r="A4" s="55">
        <v>1</v>
      </c>
      <c r="B4" s="68" t="s">
        <v>280</v>
      </c>
      <c r="C4" s="58">
        <v>1</v>
      </c>
      <c r="D4" s="58">
        <v>1</v>
      </c>
      <c r="E4" s="85" t="s">
        <v>281</v>
      </c>
      <c r="F4" s="68" t="s">
        <v>282</v>
      </c>
      <c r="G4" s="21">
        <v>10</v>
      </c>
      <c r="H4" s="21">
        <v>0</v>
      </c>
      <c r="I4" s="85" t="s">
        <v>286</v>
      </c>
    </row>
    <row r="5" spans="1:9" ht="75" x14ac:dyDescent="0.25">
      <c r="A5" s="55">
        <v>2</v>
      </c>
      <c r="B5" s="68" t="s">
        <v>283</v>
      </c>
      <c r="C5" s="58">
        <v>1</v>
      </c>
      <c r="D5" s="58">
        <v>1</v>
      </c>
      <c r="E5" s="55" t="s">
        <v>284</v>
      </c>
      <c r="F5" s="68" t="s">
        <v>285</v>
      </c>
      <c r="G5" s="21">
        <v>50</v>
      </c>
      <c r="H5" s="21">
        <v>0</v>
      </c>
      <c r="I5" s="55" t="s">
        <v>287</v>
      </c>
    </row>
    <row r="6" spans="1:9" ht="112.5" x14ac:dyDescent="0.25">
      <c r="A6" s="55">
        <v>3</v>
      </c>
      <c r="B6" s="68" t="s">
        <v>288</v>
      </c>
      <c r="C6" s="58">
        <v>1</v>
      </c>
      <c r="D6" s="58">
        <v>1</v>
      </c>
      <c r="E6" s="55" t="s">
        <v>289</v>
      </c>
      <c r="F6" s="68" t="s">
        <v>290</v>
      </c>
      <c r="G6" s="21">
        <v>20</v>
      </c>
      <c r="H6" s="21">
        <v>0</v>
      </c>
      <c r="I6" s="55" t="s">
        <v>286</v>
      </c>
    </row>
    <row r="7" spans="1:9" ht="56.25" x14ac:dyDescent="0.25">
      <c r="A7" s="55">
        <v>4</v>
      </c>
      <c r="B7" s="68" t="s">
        <v>291</v>
      </c>
      <c r="C7" s="58">
        <v>1</v>
      </c>
      <c r="D7" s="58">
        <v>1</v>
      </c>
      <c r="E7" s="100" t="s">
        <v>292</v>
      </c>
      <c r="F7" s="68" t="s">
        <v>293</v>
      </c>
      <c r="G7" s="21">
        <v>20</v>
      </c>
      <c r="H7" s="21">
        <v>0</v>
      </c>
      <c r="I7" s="100" t="s">
        <v>286</v>
      </c>
    </row>
    <row r="8" spans="1:9" ht="112.5" x14ac:dyDescent="0.25">
      <c r="A8" s="55">
        <v>5</v>
      </c>
      <c r="B8" s="68" t="s">
        <v>294</v>
      </c>
      <c r="C8" s="58">
        <v>5</v>
      </c>
      <c r="D8" s="58">
        <v>5</v>
      </c>
      <c r="E8" s="55" t="s">
        <v>295</v>
      </c>
      <c r="F8" s="68" t="s">
        <v>285</v>
      </c>
      <c r="G8" s="21">
        <v>100</v>
      </c>
      <c r="H8" s="21">
        <v>0</v>
      </c>
      <c r="I8" s="55" t="s">
        <v>286</v>
      </c>
    </row>
    <row r="9" spans="1:9" ht="37.5" x14ac:dyDescent="0.25">
      <c r="A9" s="55">
        <v>6</v>
      </c>
      <c r="B9" s="289" t="s">
        <v>374</v>
      </c>
      <c r="C9" s="58">
        <v>25</v>
      </c>
      <c r="D9" s="58">
        <v>215</v>
      </c>
      <c r="E9" s="100" t="s">
        <v>359</v>
      </c>
      <c r="F9" s="68" t="s">
        <v>360</v>
      </c>
      <c r="G9" s="21">
        <v>13</v>
      </c>
      <c r="H9" s="21">
        <v>202</v>
      </c>
      <c r="I9" s="100" t="s">
        <v>287</v>
      </c>
    </row>
    <row r="10" spans="1:9" ht="37.5" x14ac:dyDescent="0.25">
      <c r="A10" s="55">
        <v>7</v>
      </c>
      <c r="B10" s="289" t="s">
        <v>369</v>
      </c>
      <c r="C10" s="58">
        <v>25</v>
      </c>
      <c r="D10" s="58">
        <v>91</v>
      </c>
      <c r="E10" s="100" t="s">
        <v>361</v>
      </c>
      <c r="F10" s="68" t="s">
        <v>360</v>
      </c>
      <c r="G10" s="21">
        <v>10</v>
      </c>
      <c r="H10" s="21">
        <v>81</v>
      </c>
      <c r="I10" s="100" t="s">
        <v>325</v>
      </c>
    </row>
    <row r="11" spans="1:9" ht="37.5" x14ac:dyDescent="0.25">
      <c r="A11" s="100">
        <v>8</v>
      </c>
      <c r="B11" s="289" t="s">
        <v>369</v>
      </c>
      <c r="C11" s="58">
        <v>25</v>
      </c>
      <c r="D11" s="58">
        <v>98</v>
      </c>
      <c r="E11" s="100" t="s">
        <v>362</v>
      </c>
      <c r="F11" s="68" t="s">
        <v>360</v>
      </c>
      <c r="G11" s="21">
        <v>10</v>
      </c>
      <c r="H11" s="21">
        <v>88</v>
      </c>
      <c r="I11" s="100" t="s">
        <v>325</v>
      </c>
    </row>
    <row r="12" spans="1:9" ht="37.5" x14ac:dyDescent="0.25">
      <c r="A12" s="100">
        <v>9</v>
      </c>
      <c r="B12" s="289" t="s">
        <v>370</v>
      </c>
      <c r="C12" s="58">
        <v>25</v>
      </c>
      <c r="D12" s="58">
        <v>102</v>
      </c>
      <c r="E12" s="100" t="s">
        <v>376</v>
      </c>
      <c r="F12" s="68" t="s">
        <v>360</v>
      </c>
      <c r="G12" s="21">
        <v>10</v>
      </c>
      <c r="H12" s="21">
        <v>137</v>
      </c>
      <c r="I12" s="100" t="s">
        <v>325</v>
      </c>
    </row>
    <row r="13" spans="1:9" ht="37.5" x14ac:dyDescent="0.25">
      <c r="A13" s="100">
        <v>10</v>
      </c>
      <c r="B13" s="289" t="s">
        <v>370</v>
      </c>
      <c r="C13" s="58">
        <v>25</v>
      </c>
      <c r="D13" s="58">
        <v>199</v>
      </c>
      <c r="E13" s="100" t="s">
        <v>377</v>
      </c>
      <c r="F13" s="68" t="s">
        <v>360</v>
      </c>
      <c r="G13" s="21">
        <v>10</v>
      </c>
      <c r="H13" s="21">
        <v>189</v>
      </c>
      <c r="I13" s="100" t="s">
        <v>325</v>
      </c>
    </row>
    <row r="14" spans="1:9" ht="37.5" x14ac:dyDescent="0.25">
      <c r="A14" s="100">
        <v>11</v>
      </c>
      <c r="B14" s="289" t="s">
        <v>371</v>
      </c>
      <c r="C14" s="58">
        <v>20</v>
      </c>
      <c r="D14" s="58">
        <v>308</v>
      </c>
      <c r="E14" s="288">
        <v>44028</v>
      </c>
      <c r="F14" s="68" t="s">
        <v>360</v>
      </c>
      <c r="G14" s="21">
        <v>4</v>
      </c>
      <c r="H14" s="21">
        <v>303</v>
      </c>
      <c r="I14" s="100" t="s">
        <v>287</v>
      </c>
    </row>
    <row r="15" spans="1:9" ht="37.5" x14ac:dyDescent="0.25">
      <c r="A15" s="100">
        <v>12</v>
      </c>
      <c r="B15" s="289" t="s">
        <v>371</v>
      </c>
      <c r="C15" s="58">
        <v>20</v>
      </c>
      <c r="D15" s="58">
        <v>224</v>
      </c>
      <c r="E15" s="288">
        <v>44029</v>
      </c>
      <c r="F15" s="68" t="s">
        <v>360</v>
      </c>
      <c r="G15" s="21">
        <v>4</v>
      </c>
      <c r="H15" s="21">
        <v>220</v>
      </c>
      <c r="I15" s="100" t="s">
        <v>287</v>
      </c>
    </row>
    <row r="16" spans="1:9" ht="37.5" x14ac:dyDescent="0.25">
      <c r="A16" s="100">
        <v>13</v>
      </c>
      <c r="B16" s="289" t="s">
        <v>371</v>
      </c>
      <c r="C16" s="58">
        <v>20</v>
      </c>
      <c r="D16" s="58">
        <v>930</v>
      </c>
      <c r="E16" s="100" t="s">
        <v>364</v>
      </c>
      <c r="F16" s="68" t="s">
        <v>360</v>
      </c>
      <c r="G16" s="21">
        <v>4</v>
      </c>
      <c r="H16" s="21">
        <v>926</v>
      </c>
      <c r="I16" s="100" t="s">
        <v>287</v>
      </c>
    </row>
    <row r="17" spans="1:9" ht="37.5" x14ac:dyDescent="0.25">
      <c r="A17" s="100">
        <v>14</v>
      </c>
      <c r="B17" s="289" t="s">
        <v>373</v>
      </c>
      <c r="C17" s="58">
        <v>25</v>
      </c>
      <c r="D17" s="58">
        <v>19</v>
      </c>
      <c r="E17" s="100" t="s">
        <v>375</v>
      </c>
      <c r="F17" s="68" t="s">
        <v>360</v>
      </c>
      <c r="G17" s="21">
        <v>7</v>
      </c>
      <c r="H17" s="21">
        <v>12</v>
      </c>
      <c r="I17" s="100" t="s">
        <v>287</v>
      </c>
    </row>
    <row r="18" spans="1:9" ht="37.5" x14ac:dyDescent="0.25">
      <c r="A18" s="100">
        <v>15</v>
      </c>
      <c r="B18" s="289" t="s">
        <v>372</v>
      </c>
      <c r="C18" s="58">
        <v>25</v>
      </c>
      <c r="D18" s="58">
        <v>233</v>
      </c>
      <c r="E18" s="288">
        <v>44049</v>
      </c>
      <c r="F18" s="68" t="s">
        <v>360</v>
      </c>
      <c r="G18" s="21">
        <v>14</v>
      </c>
      <c r="H18" s="21">
        <v>214</v>
      </c>
      <c r="I18" s="100" t="s">
        <v>287</v>
      </c>
    </row>
    <row r="19" spans="1:9" ht="37.5" x14ac:dyDescent="0.25">
      <c r="A19" s="100">
        <v>16</v>
      </c>
      <c r="B19" s="289" t="s">
        <v>369</v>
      </c>
      <c r="C19" s="21">
        <v>25</v>
      </c>
      <c r="D19" s="58">
        <v>147</v>
      </c>
      <c r="E19" s="100" t="s">
        <v>363</v>
      </c>
      <c r="F19" s="68" t="s">
        <v>360</v>
      </c>
      <c r="G19" s="21">
        <v>10</v>
      </c>
      <c r="H19" s="21">
        <v>136</v>
      </c>
      <c r="I19" s="100" t="s">
        <v>325</v>
      </c>
    </row>
    <row r="20" spans="1:9" ht="37.5" x14ac:dyDescent="0.25">
      <c r="A20" s="100">
        <v>17</v>
      </c>
      <c r="B20" s="289" t="s">
        <v>373</v>
      </c>
      <c r="C20" s="21">
        <v>25</v>
      </c>
      <c r="D20" s="21">
        <v>19</v>
      </c>
      <c r="E20" s="288">
        <v>44073</v>
      </c>
      <c r="F20" s="68" t="s">
        <v>360</v>
      </c>
      <c r="G20" s="21">
        <v>7</v>
      </c>
      <c r="H20" s="21">
        <v>12</v>
      </c>
      <c r="I20" s="100" t="s">
        <v>287</v>
      </c>
    </row>
    <row r="21" spans="1:9" ht="18.75" x14ac:dyDescent="0.25">
      <c r="A21" s="100">
        <v>18</v>
      </c>
      <c r="B21" s="68"/>
      <c r="C21" s="21">
        <v>0</v>
      </c>
      <c r="D21" s="21">
        <v>0</v>
      </c>
      <c r="E21" s="55"/>
      <c r="F21" s="68"/>
      <c r="G21" s="21">
        <v>0</v>
      </c>
      <c r="H21" s="21">
        <v>0</v>
      </c>
      <c r="I21" s="55"/>
    </row>
    <row r="22" spans="1:9" ht="18.75" x14ac:dyDescent="0.25">
      <c r="A22" s="100">
        <v>19</v>
      </c>
      <c r="B22" s="68"/>
      <c r="C22" s="21">
        <v>0</v>
      </c>
      <c r="D22" s="21">
        <v>0</v>
      </c>
      <c r="E22" s="55"/>
      <c r="F22" s="68"/>
      <c r="G22" s="21">
        <v>0</v>
      </c>
      <c r="H22" s="21">
        <v>0</v>
      </c>
      <c r="I22" s="55"/>
    </row>
    <row r="23" spans="1:9" ht="18.75" x14ac:dyDescent="0.25">
      <c r="A23" s="100">
        <v>20</v>
      </c>
      <c r="B23" s="68"/>
      <c r="C23" s="21">
        <v>0</v>
      </c>
      <c r="D23" s="21">
        <v>0</v>
      </c>
      <c r="E23" s="55"/>
      <c r="F23" s="68"/>
      <c r="G23" s="21">
        <v>0</v>
      </c>
      <c r="H23" s="21">
        <v>0</v>
      </c>
      <c r="I23" s="55"/>
    </row>
    <row r="24" spans="1:9" ht="18.75" x14ac:dyDescent="0.25">
      <c r="A24" s="100">
        <v>21</v>
      </c>
      <c r="B24" s="68"/>
      <c r="C24" s="21">
        <v>0</v>
      </c>
      <c r="D24" s="21">
        <v>0</v>
      </c>
      <c r="E24" s="55"/>
      <c r="F24" s="68"/>
      <c r="G24" s="21">
        <v>0</v>
      </c>
      <c r="H24" s="21">
        <v>0</v>
      </c>
      <c r="I24" s="55"/>
    </row>
    <row r="25" spans="1:9" ht="18.75" x14ac:dyDescent="0.25">
      <c r="A25" s="100">
        <v>22</v>
      </c>
      <c r="B25" s="68"/>
      <c r="C25" s="21">
        <v>0</v>
      </c>
      <c r="D25" s="21">
        <v>0</v>
      </c>
      <c r="E25" s="55"/>
      <c r="F25" s="68"/>
      <c r="G25" s="21">
        <v>0</v>
      </c>
      <c r="H25" s="21">
        <v>0</v>
      </c>
      <c r="I25" s="55"/>
    </row>
    <row r="26" spans="1:9" ht="18.75" x14ac:dyDescent="0.25">
      <c r="A26" s="100">
        <v>23</v>
      </c>
      <c r="B26" s="68"/>
      <c r="C26" s="21">
        <v>0</v>
      </c>
      <c r="D26" s="21">
        <v>0</v>
      </c>
      <c r="E26" s="55"/>
      <c r="F26" s="68"/>
      <c r="G26" s="21">
        <v>0</v>
      </c>
      <c r="H26" s="21">
        <v>0</v>
      </c>
      <c r="I26" s="55"/>
    </row>
    <row r="27" spans="1:9" ht="18.75" x14ac:dyDescent="0.25">
      <c r="A27" s="100">
        <v>24</v>
      </c>
      <c r="B27" s="68"/>
      <c r="C27" s="21">
        <v>0</v>
      </c>
      <c r="D27" s="21">
        <v>0</v>
      </c>
      <c r="E27" s="55"/>
      <c r="F27" s="68"/>
      <c r="G27" s="21">
        <v>0</v>
      </c>
      <c r="H27" s="21">
        <v>0</v>
      </c>
      <c r="I27" s="55"/>
    </row>
    <row r="28" spans="1:9" ht="18.75" x14ac:dyDescent="0.25">
      <c r="A28" s="100">
        <v>25</v>
      </c>
      <c r="B28" s="68"/>
      <c r="C28" s="21">
        <v>0</v>
      </c>
      <c r="D28" s="21">
        <v>0</v>
      </c>
      <c r="E28" s="55"/>
      <c r="F28" s="68"/>
      <c r="G28" s="21">
        <v>0</v>
      </c>
      <c r="H28" s="21">
        <v>0</v>
      </c>
      <c r="I28" s="55"/>
    </row>
    <row r="29" spans="1:9" ht="18.75" x14ac:dyDescent="0.25">
      <c r="A29" s="100">
        <v>26</v>
      </c>
      <c r="B29" s="86"/>
      <c r="C29" s="23">
        <v>0</v>
      </c>
      <c r="D29" s="23">
        <v>0</v>
      </c>
      <c r="E29" s="48"/>
      <c r="F29" s="86"/>
      <c r="G29" s="103">
        <v>0</v>
      </c>
      <c r="H29" s="103">
        <v>0</v>
      </c>
      <c r="I29" s="48"/>
    </row>
    <row r="30" spans="1:9" ht="18.75" x14ac:dyDescent="0.25">
      <c r="A30" s="100">
        <v>27</v>
      </c>
      <c r="B30" s="86"/>
      <c r="C30" s="23">
        <v>0</v>
      </c>
      <c r="D30" s="23">
        <v>0</v>
      </c>
      <c r="E30" s="48"/>
      <c r="F30" s="86"/>
      <c r="G30" s="103">
        <v>0</v>
      </c>
      <c r="H30" s="103">
        <v>0</v>
      </c>
      <c r="I30" s="48"/>
    </row>
    <row r="31" spans="1:9" ht="18.75" x14ac:dyDescent="0.25">
      <c r="A31" s="100">
        <v>28</v>
      </c>
      <c r="B31" s="86"/>
      <c r="C31" s="23">
        <v>0</v>
      </c>
      <c r="D31" s="23">
        <v>0</v>
      </c>
      <c r="E31" s="48"/>
      <c r="F31" s="86"/>
      <c r="G31" s="103">
        <v>0</v>
      </c>
      <c r="H31" s="103">
        <v>0</v>
      </c>
      <c r="I31" s="48"/>
    </row>
    <row r="32" spans="1:9" ht="18.75" x14ac:dyDescent="0.25">
      <c r="A32" s="100">
        <v>29</v>
      </c>
      <c r="B32" s="86"/>
      <c r="C32" s="23">
        <v>0</v>
      </c>
      <c r="D32" s="23">
        <v>0</v>
      </c>
      <c r="E32" s="48"/>
      <c r="F32" s="86"/>
      <c r="G32" s="103">
        <v>0</v>
      </c>
      <c r="H32" s="103">
        <v>0</v>
      </c>
      <c r="I32" s="48"/>
    </row>
    <row r="33" spans="1:9" ht="18.75" x14ac:dyDescent="0.25">
      <c r="A33" s="100">
        <v>30</v>
      </c>
      <c r="B33" s="86"/>
      <c r="C33" s="103">
        <v>0</v>
      </c>
      <c r="D33" s="103">
        <v>0</v>
      </c>
      <c r="E33" s="48"/>
      <c r="F33" s="86"/>
      <c r="G33" s="103">
        <v>0</v>
      </c>
      <c r="H33" s="103">
        <v>0</v>
      </c>
      <c r="I33" s="48"/>
    </row>
    <row r="34" spans="1:9" ht="18.75" x14ac:dyDescent="0.25">
      <c r="A34" s="100">
        <v>31</v>
      </c>
      <c r="B34" s="86"/>
      <c r="C34" s="103">
        <v>0</v>
      </c>
      <c r="D34" s="103">
        <v>0</v>
      </c>
      <c r="E34" s="48"/>
      <c r="F34" s="86"/>
      <c r="G34" s="103">
        <v>0</v>
      </c>
      <c r="H34" s="103">
        <v>0</v>
      </c>
      <c r="I34" s="48"/>
    </row>
    <row r="35" spans="1:9" ht="18.75" x14ac:dyDescent="0.25">
      <c r="A35" s="100">
        <v>32</v>
      </c>
      <c r="B35" s="86"/>
      <c r="C35" s="103">
        <v>0</v>
      </c>
      <c r="D35" s="103">
        <v>0</v>
      </c>
      <c r="E35" s="48"/>
      <c r="F35" s="86"/>
      <c r="G35" s="103">
        <v>0</v>
      </c>
      <c r="H35" s="103">
        <v>0</v>
      </c>
      <c r="I35" s="48"/>
    </row>
    <row r="36" spans="1:9" ht="18.75" x14ac:dyDescent="0.25">
      <c r="A36" s="100">
        <v>33</v>
      </c>
      <c r="B36" s="86"/>
      <c r="C36" s="103">
        <v>0</v>
      </c>
      <c r="D36" s="103">
        <v>0</v>
      </c>
      <c r="E36" s="48"/>
      <c r="F36" s="86"/>
      <c r="G36" s="103">
        <v>0</v>
      </c>
      <c r="H36" s="103">
        <v>0</v>
      </c>
      <c r="I36" s="48"/>
    </row>
    <row r="37" spans="1:9" ht="18.75" x14ac:dyDescent="0.25">
      <c r="A37" s="100">
        <v>34</v>
      </c>
      <c r="B37" s="86"/>
      <c r="C37" s="103">
        <v>0</v>
      </c>
      <c r="D37" s="103">
        <v>0</v>
      </c>
      <c r="E37" s="48"/>
      <c r="F37" s="86"/>
      <c r="G37" s="103">
        <v>0</v>
      </c>
      <c r="H37" s="103">
        <v>0</v>
      </c>
      <c r="I37" s="48"/>
    </row>
    <row r="38" spans="1:9" ht="18.75" x14ac:dyDescent="0.25">
      <c r="A38" s="100">
        <v>35</v>
      </c>
      <c r="B38" s="86"/>
      <c r="C38" s="103">
        <v>0</v>
      </c>
      <c r="D38" s="103">
        <v>0</v>
      </c>
      <c r="E38" s="48"/>
      <c r="F38" s="86"/>
      <c r="G38" s="103">
        <v>0</v>
      </c>
      <c r="H38" s="103">
        <v>0</v>
      </c>
      <c r="I38" s="48"/>
    </row>
    <row r="39" spans="1:9" ht="18.75" x14ac:dyDescent="0.25">
      <c r="A39" s="100">
        <v>36</v>
      </c>
      <c r="B39" s="86"/>
      <c r="C39" s="103">
        <v>0</v>
      </c>
      <c r="D39" s="103">
        <v>0</v>
      </c>
      <c r="E39" s="48"/>
      <c r="F39" s="86"/>
      <c r="G39" s="103">
        <v>0</v>
      </c>
      <c r="H39" s="103">
        <v>0</v>
      </c>
      <c r="I39" s="48"/>
    </row>
    <row r="40" spans="1:9" ht="18.75" x14ac:dyDescent="0.25">
      <c r="A40" s="100">
        <v>37</v>
      </c>
      <c r="B40" s="86"/>
      <c r="C40" s="103">
        <v>0</v>
      </c>
      <c r="D40" s="103">
        <v>0</v>
      </c>
      <c r="E40" s="48"/>
      <c r="F40" s="86"/>
      <c r="G40" s="103">
        <v>0</v>
      </c>
      <c r="H40" s="103">
        <v>0</v>
      </c>
      <c r="I40" s="48"/>
    </row>
    <row r="41" spans="1:9" ht="18.75" x14ac:dyDescent="0.25">
      <c r="A41" s="100">
        <v>38</v>
      </c>
      <c r="B41" s="86"/>
      <c r="C41" s="103">
        <v>0</v>
      </c>
      <c r="D41" s="103">
        <v>0</v>
      </c>
      <c r="E41" s="48"/>
      <c r="F41" s="86"/>
      <c r="G41" s="103">
        <v>0</v>
      </c>
      <c r="H41" s="103">
        <v>0</v>
      </c>
      <c r="I41" s="48"/>
    </row>
    <row r="42" spans="1:9" ht="18.75" x14ac:dyDescent="0.25">
      <c r="A42" s="100">
        <v>39</v>
      </c>
      <c r="B42" s="86"/>
      <c r="C42" s="103">
        <v>0</v>
      </c>
      <c r="D42" s="103">
        <v>0</v>
      </c>
      <c r="E42" s="48"/>
      <c r="F42" s="86"/>
      <c r="G42" s="103">
        <v>0</v>
      </c>
      <c r="H42" s="103">
        <v>0</v>
      </c>
      <c r="I42" s="48"/>
    </row>
    <row r="43" spans="1:9" ht="18.75" x14ac:dyDescent="0.25">
      <c r="A43" s="100">
        <v>40</v>
      </c>
      <c r="B43" s="86"/>
      <c r="C43" s="103">
        <v>0</v>
      </c>
      <c r="D43" s="103">
        <v>0</v>
      </c>
      <c r="E43" s="48"/>
      <c r="F43" s="86"/>
      <c r="G43" s="103">
        <v>0</v>
      </c>
      <c r="H43" s="103">
        <v>0</v>
      </c>
      <c r="I43" s="48"/>
    </row>
    <row r="44" spans="1:9" ht="18.75" x14ac:dyDescent="0.25">
      <c r="A44" s="100">
        <v>41</v>
      </c>
      <c r="B44" s="86"/>
      <c r="C44" s="103">
        <v>0</v>
      </c>
      <c r="D44" s="103">
        <v>0</v>
      </c>
      <c r="E44" s="48"/>
      <c r="F44" s="86"/>
      <c r="G44" s="103">
        <v>0</v>
      </c>
      <c r="H44" s="103">
        <v>0</v>
      </c>
      <c r="I44" s="48"/>
    </row>
    <row r="45" spans="1:9" ht="18.75" x14ac:dyDescent="0.25">
      <c r="A45" s="100">
        <v>42</v>
      </c>
      <c r="B45" s="86"/>
      <c r="C45" s="103">
        <v>0</v>
      </c>
      <c r="D45" s="103">
        <v>0</v>
      </c>
      <c r="E45" s="48"/>
      <c r="F45" s="86"/>
      <c r="G45" s="103">
        <v>0</v>
      </c>
      <c r="H45" s="103">
        <v>0</v>
      </c>
      <c r="I45" s="48"/>
    </row>
    <row r="46" spans="1:9" ht="18.75" x14ac:dyDescent="0.25">
      <c r="A46" s="100">
        <v>43</v>
      </c>
      <c r="B46" s="86"/>
      <c r="C46" s="103">
        <v>0</v>
      </c>
      <c r="D46" s="103">
        <v>0</v>
      </c>
      <c r="E46" s="48"/>
      <c r="F46" s="86"/>
      <c r="G46" s="103">
        <v>0</v>
      </c>
      <c r="H46" s="103">
        <v>0</v>
      </c>
      <c r="I46" s="48"/>
    </row>
    <row r="47" spans="1:9" ht="18.75" x14ac:dyDescent="0.25">
      <c r="A47" s="100">
        <v>44</v>
      </c>
      <c r="B47" s="86"/>
      <c r="C47" s="103">
        <v>0</v>
      </c>
      <c r="D47" s="103">
        <v>0</v>
      </c>
      <c r="E47" s="48"/>
      <c r="F47" s="86"/>
      <c r="G47" s="103">
        <v>0</v>
      </c>
      <c r="H47" s="103">
        <v>0</v>
      </c>
      <c r="I47" s="48"/>
    </row>
    <row r="48" spans="1:9" ht="18.75" x14ac:dyDescent="0.25">
      <c r="A48" s="100">
        <v>45</v>
      </c>
      <c r="B48" s="86"/>
      <c r="C48" s="103">
        <v>0</v>
      </c>
      <c r="D48" s="103">
        <v>0</v>
      </c>
      <c r="E48" s="48"/>
      <c r="F48" s="86"/>
      <c r="G48" s="103">
        <v>0</v>
      </c>
      <c r="H48" s="103">
        <v>0</v>
      </c>
      <c r="I48" s="48"/>
    </row>
    <row r="49" spans="1:9" ht="18.75" x14ac:dyDescent="0.25">
      <c r="A49" s="100">
        <v>46</v>
      </c>
      <c r="B49" s="86"/>
      <c r="C49" s="103">
        <v>0</v>
      </c>
      <c r="D49" s="103">
        <v>0</v>
      </c>
      <c r="E49" s="48"/>
      <c r="F49" s="86"/>
      <c r="G49" s="103">
        <v>0</v>
      </c>
      <c r="H49" s="103">
        <v>0</v>
      </c>
      <c r="I49" s="48"/>
    </row>
    <row r="50" spans="1:9" ht="18.75" x14ac:dyDescent="0.25">
      <c r="A50" s="100">
        <v>47</v>
      </c>
      <c r="B50" s="86"/>
      <c r="C50" s="103">
        <v>0</v>
      </c>
      <c r="D50" s="103">
        <v>0</v>
      </c>
      <c r="E50" s="48"/>
      <c r="F50" s="86"/>
      <c r="G50" s="103">
        <v>0</v>
      </c>
      <c r="H50" s="103">
        <v>0</v>
      </c>
      <c r="I50" s="48"/>
    </row>
    <row r="51" spans="1:9" ht="18.75" x14ac:dyDescent="0.25">
      <c r="A51" s="100">
        <v>48</v>
      </c>
      <c r="B51" s="86"/>
      <c r="C51" s="103">
        <v>0</v>
      </c>
      <c r="D51" s="103">
        <v>0</v>
      </c>
      <c r="E51" s="48"/>
      <c r="F51" s="86"/>
      <c r="G51" s="103">
        <v>0</v>
      </c>
      <c r="H51" s="103">
        <v>0</v>
      </c>
      <c r="I51" s="48"/>
    </row>
    <row r="52" spans="1:9" ht="18.75" x14ac:dyDescent="0.25">
      <c r="A52" s="100">
        <v>49</v>
      </c>
      <c r="B52" s="86"/>
      <c r="C52" s="103">
        <v>0</v>
      </c>
      <c r="D52" s="103">
        <v>0</v>
      </c>
      <c r="E52" s="48"/>
      <c r="F52" s="86"/>
      <c r="G52" s="103">
        <v>0</v>
      </c>
      <c r="H52" s="103">
        <v>0</v>
      </c>
      <c r="I52" s="48"/>
    </row>
    <row r="53" spans="1:9" ht="18.75" x14ac:dyDescent="0.25">
      <c r="A53" s="100">
        <v>50</v>
      </c>
      <c r="B53" s="86"/>
      <c r="C53" s="103">
        <v>0</v>
      </c>
      <c r="D53" s="103">
        <v>0</v>
      </c>
      <c r="E53" s="48"/>
      <c r="F53" s="86"/>
      <c r="G53" s="103">
        <v>0</v>
      </c>
      <c r="H53" s="103">
        <v>0</v>
      </c>
      <c r="I53" s="48"/>
    </row>
    <row r="54" spans="1:9" ht="18.75" x14ac:dyDescent="0.25">
      <c r="A54" s="100">
        <v>51</v>
      </c>
      <c r="B54" s="86"/>
      <c r="C54" s="103">
        <v>0</v>
      </c>
      <c r="D54" s="103">
        <v>0</v>
      </c>
      <c r="E54" s="48"/>
      <c r="F54" s="86"/>
      <c r="G54" s="103">
        <v>0</v>
      </c>
      <c r="H54" s="103">
        <v>0</v>
      </c>
      <c r="I54" s="48"/>
    </row>
    <row r="55" spans="1:9" ht="18.75" x14ac:dyDescent="0.25">
      <c r="A55" s="100">
        <v>52</v>
      </c>
      <c r="B55" s="86"/>
      <c r="C55" s="103">
        <v>0</v>
      </c>
      <c r="D55" s="103">
        <v>0</v>
      </c>
      <c r="E55" s="48"/>
      <c r="F55" s="86"/>
      <c r="G55" s="103">
        <v>0</v>
      </c>
      <c r="H55" s="103">
        <v>0</v>
      </c>
      <c r="I55" s="48"/>
    </row>
    <row r="56" spans="1:9" ht="18.75" x14ac:dyDescent="0.25">
      <c r="A56" s="100">
        <v>53</v>
      </c>
      <c r="B56" s="86"/>
      <c r="C56" s="103">
        <v>0</v>
      </c>
      <c r="D56" s="103">
        <v>0</v>
      </c>
      <c r="E56" s="48"/>
      <c r="F56" s="86"/>
      <c r="G56" s="103">
        <v>0</v>
      </c>
      <c r="H56" s="103">
        <v>0</v>
      </c>
      <c r="I56" s="48"/>
    </row>
    <row r="57" spans="1:9" ht="18.75" x14ac:dyDescent="0.25">
      <c r="A57" s="100">
        <v>52</v>
      </c>
      <c r="B57" s="86"/>
      <c r="C57" s="103">
        <v>0</v>
      </c>
      <c r="D57" s="103">
        <v>0</v>
      </c>
      <c r="E57" s="48"/>
      <c r="F57" s="86"/>
      <c r="G57" s="103">
        <v>0</v>
      </c>
      <c r="H57" s="103">
        <v>0</v>
      </c>
      <c r="I57" s="48"/>
    </row>
    <row r="58" spans="1:9" ht="18.75" x14ac:dyDescent="0.25">
      <c r="A58" s="100">
        <v>55</v>
      </c>
      <c r="B58" s="86"/>
      <c r="C58" s="23">
        <v>0</v>
      </c>
      <c r="D58" s="23">
        <v>0</v>
      </c>
      <c r="E58" s="48"/>
      <c r="F58" s="86"/>
      <c r="G58" s="103">
        <v>0</v>
      </c>
      <c r="H58" s="103">
        <v>0</v>
      </c>
      <c r="I58" s="48"/>
    </row>
    <row r="59" spans="1:9" ht="18.75" x14ac:dyDescent="0.25">
      <c r="A59" s="375" t="s">
        <v>91</v>
      </c>
      <c r="B59" s="376"/>
      <c r="C59" s="35">
        <f>SUM(C4:C58)</f>
        <v>294</v>
      </c>
      <c r="D59" s="35">
        <f>SUM(D4:D58)</f>
        <v>2594</v>
      </c>
      <c r="E59" s="52"/>
      <c r="F59" s="52"/>
      <c r="G59" s="35">
        <f>SUM(G4:G58)</f>
        <v>303</v>
      </c>
      <c r="H59" s="35">
        <f>SUM(H4:H58)</f>
        <v>2520</v>
      </c>
      <c r="I59" s="52"/>
    </row>
  </sheetData>
  <sheetProtection sheet="1" sort="0" autoFilter="0" pivotTables="0"/>
  <mergeCells count="9">
    <mergeCell ref="A59:B59"/>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5"/>
  <sheetViews>
    <sheetView view="pageBreakPreview" topLeftCell="E1" zoomScale="70" zoomScaleNormal="80" zoomScaleSheetLayoutView="70" workbookViewId="0">
      <selection activeCell="I6" sqref="I6:N15"/>
    </sheetView>
  </sheetViews>
  <sheetFormatPr defaultRowHeight="15" x14ac:dyDescent="0.25"/>
  <cols>
    <col min="1" max="1" width="21.140625" customWidth="1"/>
    <col min="2" max="2" width="16.28515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10.285156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246</v>
      </c>
      <c r="B1" s="49"/>
      <c r="C1" s="49"/>
      <c r="D1" s="49"/>
      <c r="E1" s="49"/>
      <c r="F1" s="49"/>
      <c r="G1" s="49"/>
      <c r="H1" s="62"/>
      <c r="I1" s="62"/>
      <c r="J1" s="62"/>
      <c r="K1" s="62"/>
      <c r="L1" s="62"/>
      <c r="M1" s="62"/>
      <c r="N1" s="62"/>
    </row>
    <row r="2" spans="1:14" ht="18.75" x14ac:dyDescent="0.3">
      <c r="A2" s="380" t="s">
        <v>264</v>
      </c>
      <c r="B2" s="380"/>
      <c r="C2" s="380"/>
      <c r="D2" s="380"/>
      <c r="E2" s="380"/>
      <c r="F2" s="380"/>
      <c r="G2" s="380"/>
      <c r="H2" s="38"/>
      <c r="I2" s="62"/>
      <c r="J2" s="62"/>
      <c r="K2" s="38"/>
      <c r="L2" s="38"/>
      <c r="M2" s="38"/>
      <c r="N2" s="38"/>
    </row>
    <row r="3" spans="1:14" s="5" customFormat="1" ht="18.75" customHeight="1" x14ac:dyDescent="0.25">
      <c r="A3" s="368" t="s">
        <v>123</v>
      </c>
      <c r="B3" s="381" t="s">
        <v>117</v>
      </c>
      <c r="C3" s="381"/>
      <c r="D3" s="368" t="s">
        <v>269</v>
      </c>
      <c r="E3" s="382" t="s">
        <v>262</v>
      </c>
      <c r="F3" s="368" t="s">
        <v>125</v>
      </c>
      <c r="G3" s="368" t="s">
        <v>126</v>
      </c>
      <c r="H3" s="368" t="s">
        <v>123</v>
      </c>
      <c r="I3" s="381" t="s">
        <v>117</v>
      </c>
      <c r="J3" s="381"/>
      <c r="K3" s="368" t="s">
        <v>268</v>
      </c>
      <c r="L3" s="382" t="s">
        <v>262</v>
      </c>
      <c r="M3" s="368" t="s">
        <v>125</v>
      </c>
      <c r="N3" s="368" t="s">
        <v>126</v>
      </c>
    </row>
    <row r="4" spans="1:14" s="5" customFormat="1" ht="76.5" customHeight="1" x14ac:dyDescent="0.25">
      <c r="A4" s="368"/>
      <c r="B4" s="50" t="s">
        <v>59</v>
      </c>
      <c r="C4" s="50" t="s">
        <v>90</v>
      </c>
      <c r="D4" s="368"/>
      <c r="E4" s="382"/>
      <c r="F4" s="368"/>
      <c r="G4" s="368"/>
      <c r="H4" s="368"/>
      <c r="I4" s="50" t="s">
        <v>59</v>
      </c>
      <c r="J4" s="50" t="s">
        <v>90</v>
      </c>
      <c r="K4" s="368"/>
      <c r="L4" s="382"/>
      <c r="M4" s="368"/>
      <c r="N4" s="368"/>
    </row>
    <row r="5" spans="1:14" ht="18.75" x14ac:dyDescent="0.3">
      <c r="A5" s="63" t="s">
        <v>235</v>
      </c>
      <c r="B5" s="35">
        <f>B6+B7+B8+B9+B10+B11+B12+B13+B14+B15+B16+B17+B18+B19</f>
        <v>13</v>
      </c>
      <c r="C5" s="35">
        <f>SUM(C6:C142)</f>
        <v>13</v>
      </c>
      <c r="D5" s="279"/>
      <c r="E5" s="279"/>
      <c r="F5" s="35">
        <f>SUM(F6:F142)</f>
        <v>6818</v>
      </c>
      <c r="G5" s="279"/>
      <c r="H5" s="63" t="s">
        <v>124</v>
      </c>
      <c r="I5" s="35">
        <f>I6+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f>
        <v>21</v>
      </c>
      <c r="J5" s="35">
        <f>SUM(J6:J146)</f>
        <v>21</v>
      </c>
      <c r="K5" s="279"/>
      <c r="L5" s="279"/>
      <c r="M5" s="35">
        <f>SUM(M6:M146)</f>
        <v>8806</v>
      </c>
      <c r="N5" s="279"/>
    </row>
    <row r="6" spans="1:14" ht="47.25" x14ac:dyDescent="0.25">
      <c r="A6" s="294" t="s">
        <v>354</v>
      </c>
      <c r="B6" s="196">
        <v>1</v>
      </c>
      <c r="C6" s="196">
        <v>1</v>
      </c>
      <c r="D6" s="293" t="s">
        <v>296</v>
      </c>
      <c r="E6" s="195" t="s">
        <v>298</v>
      </c>
      <c r="F6" s="196">
        <v>35</v>
      </c>
      <c r="G6" s="195" t="s">
        <v>297</v>
      </c>
      <c r="H6" s="197" t="s">
        <v>357</v>
      </c>
      <c r="I6" s="196">
        <v>1</v>
      </c>
      <c r="J6" s="196">
        <v>1</v>
      </c>
      <c r="K6" s="293" t="s">
        <v>301</v>
      </c>
      <c r="L6" s="195" t="s">
        <v>298</v>
      </c>
      <c r="M6" s="196">
        <v>1627</v>
      </c>
      <c r="N6" s="282" t="s">
        <v>325</v>
      </c>
    </row>
    <row r="7" spans="1:14" ht="110.25" x14ac:dyDescent="0.25">
      <c r="A7" s="295" t="s">
        <v>389</v>
      </c>
      <c r="B7" s="21">
        <v>1</v>
      </c>
      <c r="C7" s="21">
        <v>1</v>
      </c>
      <c r="D7" s="177" t="s">
        <v>299</v>
      </c>
      <c r="E7" s="55" t="s">
        <v>298</v>
      </c>
      <c r="F7" s="21">
        <v>90</v>
      </c>
      <c r="G7" s="55" t="s">
        <v>287</v>
      </c>
      <c r="H7" s="64" t="s">
        <v>357</v>
      </c>
      <c r="I7" s="21">
        <v>5</v>
      </c>
      <c r="J7" s="21">
        <v>5</v>
      </c>
      <c r="K7" s="177" t="s">
        <v>358</v>
      </c>
      <c r="L7" s="100" t="s">
        <v>353</v>
      </c>
      <c r="M7" s="21">
        <v>179</v>
      </c>
      <c r="N7" s="100" t="s">
        <v>325</v>
      </c>
    </row>
    <row r="8" spans="1:14" ht="78.75" x14ac:dyDescent="0.25">
      <c r="A8" s="295" t="s">
        <v>389</v>
      </c>
      <c r="B8" s="21">
        <v>1</v>
      </c>
      <c r="C8" s="21">
        <v>1</v>
      </c>
      <c r="D8" s="177" t="s">
        <v>300</v>
      </c>
      <c r="E8" s="55" t="s">
        <v>298</v>
      </c>
      <c r="F8" s="21">
        <v>150</v>
      </c>
      <c r="G8" s="281" t="s">
        <v>287</v>
      </c>
      <c r="H8" s="64" t="s">
        <v>357</v>
      </c>
      <c r="I8" s="21">
        <v>4</v>
      </c>
      <c r="J8" s="21">
        <v>4</v>
      </c>
      <c r="K8" s="291" t="s">
        <v>381</v>
      </c>
      <c r="L8" s="100" t="s">
        <v>353</v>
      </c>
      <c r="M8" s="21">
        <v>91</v>
      </c>
      <c r="N8" s="100" t="s">
        <v>325</v>
      </c>
    </row>
    <row r="9" spans="1:14" ht="63" x14ac:dyDescent="0.25">
      <c r="A9" s="296" t="s">
        <v>351</v>
      </c>
      <c r="B9" s="21">
        <v>3</v>
      </c>
      <c r="C9" s="21">
        <v>3</v>
      </c>
      <c r="D9" s="68" t="s">
        <v>352</v>
      </c>
      <c r="E9" s="100" t="s">
        <v>353</v>
      </c>
      <c r="F9" s="21">
        <v>200</v>
      </c>
      <c r="G9" s="100" t="s">
        <v>325</v>
      </c>
      <c r="H9" s="64" t="s">
        <v>357</v>
      </c>
      <c r="I9" s="21">
        <v>1</v>
      </c>
      <c r="J9" s="21">
        <v>1</v>
      </c>
      <c r="K9" s="291" t="s">
        <v>382</v>
      </c>
      <c r="L9" s="100" t="s">
        <v>353</v>
      </c>
      <c r="M9" s="21">
        <v>70</v>
      </c>
      <c r="N9" s="100" t="s">
        <v>325</v>
      </c>
    </row>
    <row r="10" spans="1:14" ht="63" x14ac:dyDescent="0.25">
      <c r="A10" s="296" t="s">
        <v>355</v>
      </c>
      <c r="B10" s="21">
        <v>1</v>
      </c>
      <c r="C10" s="21">
        <v>1</v>
      </c>
      <c r="D10" s="177" t="s">
        <v>356</v>
      </c>
      <c r="E10" s="100" t="s">
        <v>353</v>
      </c>
      <c r="F10" s="21">
        <v>5059</v>
      </c>
      <c r="G10" s="100" t="s">
        <v>287</v>
      </c>
      <c r="H10" s="64" t="s">
        <v>357</v>
      </c>
      <c r="I10" s="21">
        <v>3</v>
      </c>
      <c r="J10" s="21">
        <v>3</v>
      </c>
      <c r="K10" s="291" t="s">
        <v>383</v>
      </c>
      <c r="L10" s="100" t="s">
        <v>353</v>
      </c>
      <c r="M10" s="21">
        <v>161</v>
      </c>
      <c r="N10" s="100" t="s">
        <v>325</v>
      </c>
    </row>
    <row r="11" spans="1:14" ht="63" x14ac:dyDescent="0.25">
      <c r="A11" s="291" t="s">
        <v>378</v>
      </c>
      <c r="B11" s="21">
        <v>1</v>
      </c>
      <c r="C11" s="21">
        <v>1</v>
      </c>
      <c r="D11" s="291" t="s">
        <v>378</v>
      </c>
      <c r="E11" s="100" t="s">
        <v>353</v>
      </c>
      <c r="F11" s="21">
        <v>600</v>
      </c>
      <c r="G11" s="100" t="s">
        <v>325</v>
      </c>
      <c r="H11" s="64" t="s">
        <v>357</v>
      </c>
      <c r="I11" s="21">
        <v>1</v>
      </c>
      <c r="J11" s="21">
        <v>1</v>
      </c>
      <c r="K11" s="292" t="s">
        <v>386</v>
      </c>
      <c r="L11" s="100" t="s">
        <v>353</v>
      </c>
      <c r="M11" s="21">
        <v>171</v>
      </c>
      <c r="N11" s="100" t="s">
        <v>325</v>
      </c>
    </row>
    <row r="12" spans="1:14" ht="78.75" x14ac:dyDescent="0.25">
      <c r="A12" s="290" t="s">
        <v>379</v>
      </c>
      <c r="B12" s="21">
        <v>1</v>
      </c>
      <c r="C12" s="21">
        <v>1</v>
      </c>
      <c r="D12" s="290" t="s">
        <v>379</v>
      </c>
      <c r="E12" s="100" t="s">
        <v>353</v>
      </c>
      <c r="F12" s="21">
        <v>140</v>
      </c>
      <c r="G12" s="100" t="s">
        <v>287</v>
      </c>
      <c r="H12" s="64" t="s">
        <v>357</v>
      </c>
      <c r="I12" s="21">
        <v>1</v>
      </c>
      <c r="J12" s="21">
        <v>1</v>
      </c>
      <c r="K12" s="292" t="s">
        <v>384</v>
      </c>
      <c r="L12" s="100" t="s">
        <v>353</v>
      </c>
      <c r="M12" s="21">
        <v>1479</v>
      </c>
      <c r="N12" s="100" t="s">
        <v>325</v>
      </c>
    </row>
    <row r="13" spans="1:14" ht="63" x14ac:dyDescent="0.25">
      <c r="A13" s="291" t="s">
        <v>380</v>
      </c>
      <c r="B13" s="21">
        <v>2</v>
      </c>
      <c r="C13" s="21">
        <v>2</v>
      </c>
      <c r="D13" s="291" t="s">
        <v>380</v>
      </c>
      <c r="E13" s="100" t="s">
        <v>353</v>
      </c>
      <c r="F13" s="21">
        <v>224</v>
      </c>
      <c r="G13" s="100" t="s">
        <v>287</v>
      </c>
      <c r="H13" s="64" t="s">
        <v>357</v>
      </c>
      <c r="I13" s="21">
        <v>1</v>
      </c>
      <c r="J13" s="21">
        <v>1</v>
      </c>
      <c r="K13" s="292" t="s">
        <v>385</v>
      </c>
      <c r="L13" s="100" t="s">
        <v>353</v>
      </c>
      <c r="M13" s="21">
        <v>3027</v>
      </c>
      <c r="N13" s="55" t="s">
        <v>287</v>
      </c>
    </row>
    <row r="14" spans="1:14" ht="78.75" x14ac:dyDescent="0.25">
      <c r="A14" s="291" t="s">
        <v>392</v>
      </c>
      <c r="B14" s="21">
        <v>1</v>
      </c>
      <c r="C14" s="21">
        <v>1</v>
      </c>
      <c r="D14" s="291" t="s">
        <v>392</v>
      </c>
      <c r="E14" s="100" t="s">
        <v>353</v>
      </c>
      <c r="F14" s="21">
        <v>220</v>
      </c>
      <c r="G14" s="100" t="s">
        <v>325</v>
      </c>
      <c r="H14" s="64" t="s">
        <v>357</v>
      </c>
      <c r="I14" s="21">
        <v>1</v>
      </c>
      <c r="J14" s="21">
        <v>1</v>
      </c>
      <c r="K14" s="292" t="s">
        <v>390</v>
      </c>
      <c r="L14" s="100" t="s">
        <v>353</v>
      </c>
      <c r="M14" s="21">
        <v>1478</v>
      </c>
      <c r="N14" s="100" t="s">
        <v>287</v>
      </c>
    </row>
    <row r="15" spans="1:14" ht="47.25" x14ac:dyDescent="0.25">
      <c r="A15" s="291" t="s">
        <v>393</v>
      </c>
      <c r="B15" s="105">
        <v>1</v>
      </c>
      <c r="C15" s="105">
        <v>1</v>
      </c>
      <c r="D15" s="291" t="s">
        <v>393</v>
      </c>
      <c r="E15" s="396" t="s">
        <v>391</v>
      </c>
      <c r="F15" s="105">
        <v>100</v>
      </c>
      <c r="G15" s="396" t="s">
        <v>325</v>
      </c>
      <c r="H15" s="64" t="s">
        <v>357</v>
      </c>
      <c r="I15" s="21">
        <v>1</v>
      </c>
      <c r="J15" s="21">
        <v>1</v>
      </c>
      <c r="K15" s="292" t="s">
        <v>387</v>
      </c>
      <c r="L15" s="100" t="s">
        <v>353</v>
      </c>
      <c r="M15" s="21">
        <v>220</v>
      </c>
      <c r="N15" s="55" t="s">
        <v>325</v>
      </c>
    </row>
    <row r="16" spans="1:14" ht="110.25" x14ac:dyDescent="0.25">
      <c r="A16" s="397"/>
      <c r="B16" s="21"/>
      <c r="C16" s="21"/>
      <c r="D16" s="397"/>
      <c r="E16" s="57"/>
      <c r="F16" s="21"/>
      <c r="G16" s="100"/>
      <c r="H16" s="64" t="s">
        <v>357</v>
      </c>
      <c r="I16" s="21">
        <v>1</v>
      </c>
      <c r="J16" s="21">
        <v>1</v>
      </c>
      <c r="K16" s="292" t="s">
        <v>388</v>
      </c>
      <c r="L16" s="100" t="s">
        <v>302</v>
      </c>
      <c r="M16" s="21">
        <v>269</v>
      </c>
      <c r="N16" s="100" t="s">
        <v>325</v>
      </c>
    </row>
    <row r="17" spans="1:14" ht="126" x14ac:dyDescent="0.25">
      <c r="A17" s="397"/>
      <c r="B17" s="21"/>
      <c r="C17" s="21">
        <v>0</v>
      </c>
      <c r="D17" s="397"/>
      <c r="E17" s="57"/>
      <c r="F17" s="21"/>
      <c r="G17" s="100"/>
      <c r="H17" s="64" t="s">
        <v>357</v>
      </c>
      <c r="I17" s="21">
        <v>1</v>
      </c>
      <c r="J17" s="21">
        <v>1</v>
      </c>
      <c r="K17" s="292" t="s">
        <v>501</v>
      </c>
      <c r="L17" s="309" t="s">
        <v>302</v>
      </c>
      <c r="M17" s="21">
        <v>34</v>
      </c>
      <c r="N17" s="100" t="s">
        <v>325</v>
      </c>
    </row>
    <row r="18" spans="1:14" ht="18.75" x14ac:dyDescent="0.25">
      <c r="A18" s="57"/>
      <c r="B18" s="21"/>
      <c r="C18" s="21"/>
      <c r="D18" s="57"/>
      <c r="E18" s="57"/>
      <c r="F18" s="57"/>
      <c r="G18" s="100"/>
      <c r="H18" s="64"/>
      <c r="I18" s="21"/>
      <c r="J18" s="21"/>
    </row>
    <row r="19" spans="1:14" ht="18.75" x14ac:dyDescent="0.25">
      <c r="A19" s="64"/>
      <c r="B19" s="21">
        <v>0</v>
      </c>
      <c r="C19" s="21">
        <v>0</v>
      </c>
      <c r="D19" s="68"/>
      <c r="E19" s="55"/>
      <c r="F19" s="21">
        <v>0</v>
      </c>
      <c r="G19" s="100"/>
      <c r="H19" s="64"/>
      <c r="I19" s="21"/>
      <c r="J19" s="21"/>
      <c r="L19" s="100"/>
      <c r="M19" s="21">
        <v>0</v>
      </c>
      <c r="N19" s="100"/>
    </row>
    <row r="20" spans="1:14" ht="18.75" x14ac:dyDescent="0.25">
      <c r="A20" s="64"/>
      <c r="B20" s="21">
        <v>0</v>
      </c>
      <c r="C20" s="21">
        <v>0</v>
      </c>
      <c r="D20" s="68"/>
      <c r="E20" s="55"/>
      <c r="F20" s="21">
        <v>0</v>
      </c>
      <c r="G20" s="100"/>
      <c r="H20" s="64"/>
      <c r="I20" s="21">
        <v>0</v>
      </c>
      <c r="J20" s="21">
        <v>0</v>
      </c>
      <c r="K20" s="292"/>
      <c r="L20" s="100"/>
      <c r="M20" s="21">
        <v>0</v>
      </c>
      <c r="N20" s="100"/>
    </row>
    <row r="21" spans="1:14" ht="18.75" x14ac:dyDescent="0.25">
      <c r="A21" s="64"/>
      <c r="B21" s="21">
        <v>0</v>
      </c>
      <c r="C21" s="21">
        <v>0</v>
      </c>
      <c r="D21" s="68"/>
      <c r="E21" s="55"/>
      <c r="F21" s="21">
        <v>0</v>
      </c>
      <c r="G21" s="100"/>
      <c r="H21" s="64"/>
      <c r="I21" s="21">
        <v>0</v>
      </c>
      <c r="J21" s="21">
        <v>0</v>
      </c>
      <c r="K21" s="292"/>
      <c r="L21" s="100"/>
      <c r="M21" s="21">
        <v>0</v>
      </c>
      <c r="N21" s="55"/>
    </row>
    <row r="22" spans="1:14" ht="18.75" x14ac:dyDescent="0.25">
      <c r="A22" s="64"/>
      <c r="B22" s="21">
        <v>0</v>
      </c>
      <c r="C22" s="21">
        <v>0</v>
      </c>
      <c r="D22" s="68"/>
      <c r="E22" s="55"/>
      <c r="F22" s="21">
        <v>0</v>
      </c>
      <c r="G22" s="55"/>
      <c r="H22" s="64"/>
      <c r="I22" s="21">
        <v>0</v>
      </c>
      <c r="J22" s="21">
        <v>0</v>
      </c>
      <c r="K22" s="68"/>
      <c r="L22" s="55"/>
      <c r="M22" s="21">
        <v>0</v>
      </c>
      <c r="N22" s="55"/>
    </row>
    <row r="23" spans="1:14" ht="18.75" x14ac:dyDescent="0.25">
      <c r="A23" s="64"/>
      <c r="B23" s="21">
        <v>0</v>
      </c>
      <c r="C23" s="21">
        <v>0</v>
      </c>
      <c r="D23" s="68"/>
      <c r="E23" s="55"/>
      <c r="F23" s="21">
        <v>0</v>
      </c>
      <c r="G23" s="55"/>
      <c r="H23" s="64"/>
      <c r="I23" s="21">
        <v>0</v>
      </c>
      <c r="J23" s="21">
        <v>0</v>
      </c>
      <c r="K23" s="68"/>
      <c r="L23" s="55"/>
      <c r="M23" s="21">
        <v>0</v>
      </c>
      <c r="N23" s="55"/>
    </row>
    <row r="24" spans="1:14" ht="18.75" x14ac:dyDescent="0.25">
      <c r="A24" s="64"/>
      <c r="B24" s="21">
        <v>0</v>
      </c>
      <c r="C24" s="21">
        <v>0</v>
      </c>
      <c r="D24" s="68"/>
      <c r="E24" s="55"/>
      <c r="F24" s="21">
        <v>0</v>
      </c>
      <c r="G24" s="55"/>
      <c r="H24" s="64"/>
      <c r="I24" s="21">
        <v>0</v>
      </c>
      <c r="J24" s="21">
        <v>0</v>
      </c>
      <c r="K24" s="68"/>
      <c r="L24" s="55"/>
      <c r="M24" s="21">
        <v>0</v>
      </c>
      <c r="N24" s="55"/>
    </row>
    <row r="25" spans="1:14" ht="18.75" x14ac:dyDescent="0.25">
      <c r="A25" s="64"/>
      <c r="B25" s="21">
        <v>0</v>
      </c>
      <c r="C25" s="21">
        <v>0</v>
      </c>
      <c r="D25" s="68"/>
      <c r="E25" s="55"/>
      <c r="F25" s="21">
        <v>0</v>
      </c>
      <c r="G25" s="55"/>
      <c r="H25" s="64"/>
      <c r="I25" s="21">
        <v>0</v>
      </c>
      <c r="J25" s="21">
        <v>0</v>
      </c>
      <c r="K25" s="68"/>
      <c r="L25" s="55"/>
      <c r="M25" s="21">
        <v>0</v>
      </c>
      <c r="N25" s="55"/>
    </row>
    <row r="26" spans="1:14" ht="18.75" x14ac:dyDescent="0.25">
      <c r="A26" s="64"/>
      <c r="B26" s="21">
        <v>0</v>
      </c>
      <c r="C26" s="21">
        <v>0</v>
      </c>
      <c r="D26" s="68"/>
      <c r="E26" s="55"/>
      <c r="F26" s="21">
        <v>0</v>
      </c>
      <c r="G26" s="55"/>
      <c r="H26" s="64"/>
      <c r="I26" s="21">
        <v>0</v>
      </c>
      <c r="J26" s="21">
        <v>0</v>
      </c>
      <c r="K26" s="68"/>
      <c r="L26" s="55"/>
      <c r="M26" s="21">
        <v>0</v>
      </c>
      <c r="N26" s="55"/>
    </row>
    <row r="27" spans="1:14" ht="18.75" x14ac:dyDescent="0.25">
      <c r="A27" s="64"/>
      <c r="B27" s="21">
        <v>0</v>
      </c>
      <c r="C27" s="21">
        <v>0</v>
      </c>
      <c r="D27" s="68"/>
      <c r="E27" s="55"/>
      <c r="F27" s="21">
        <v>0</v>
      </c>
      <c r="G27" s="55"/>
      <c r="H27" s="64"/>
      <c r="I27" s="21">
        <v>0</v>
      </c>
      <c r="J27" s="21">
        <v>0</v>
      </c>
      <c r="K27" s="68"/>
      <c r="L27" s="55"/>
      <c r="M27" s="21">
        <v>0</v>
      </c>
      <c r="N27" s="55"/>
    </row>
    <row r="28" spans="1:14" ht="18.75" x14ac:dyDescent="0.25">
      <c r="A28" s="64"/>
      <c r="B28" s="21">
        <v>0</v>
      </c>
      <c r="C28" s="21">
        <v>0</v>
      </c>
      <c r="D28" s="68"/>
      <c r="E28" s="55"/>
      <c r="F28" s="21"/>
      <c r="G28" s="55"/>
      <c r="H28" s="64"/>
      <c r="I28" s="21">
        <v>0</v>
      </c>
      <c r="J28" s="21">
        <v>0</v>
      </c>
      <c r="K28" s="68"/>
      <c r="L28" s="55"/>
      <c r="M28" s="21">
        <v>0</v>
      </c>
      <c r="N28" s="55"/>
    </row>
    <row r="29" spans="1:14" ht="18.75" x14ac:dyDescent="0.25">
      <c r="A29" s="64"/>
      <c r="B29" s="21">
        <v>0</v>
      </c>
      <c r="C29" s="21">
        <v>0</v>
      </c>
      <c r="D29" s="68"/>
      <c r="E29" s="55"/>
      <c r="F29" s="21">
        <v>0</v>
      </c>
      <c r="G29" s="55"/>
      <c r="H29" s="64"/>
      <c r="I29" s="21">
        <v>0</v>
      </c>
      <c r="J29" s="21">
        <v>0</v>
      </c>
      <c r="K29" s="68"/>
      <c r="L29" s="55"/>
      <c r="M29" s="21">
        <v>0</v>
      </c>
      <c r="N29" s="55"/>
    </row>
    <row r="30" spans="1:14" ht="18.75" x14ac:dyDescent="0.25">
      <c r="A30" s="64"/>
      <c r="B30" s="21">
        <v>0</v>
      </c>
      <c r="C30" s="21">
        <v>0</v>
      </c>
      <c r="D30" s="68"/>
      <c r="E30" s="55"/>
      <c r="F30" s="21">
        <v>0</v>
      </c>
      <c r="G30" s="55"/>
      <c r="H30" s="64"/>
      <c r="I30" s="21">
        <v>0</v>
      </c>
      <c r="J30" s="21">
        <v>0</v>
      </c>
      <c r="K30" s="68"/>
      <c r="L30" s="55"/>
      <c r="M30" s="21">
        <v>0</v>
      </c>
      <c r="N30" s="55"/>
    </row>
    <row r="31" spans="1:14" ht="18.75" x14ac:dyDescent="0.25">
      <c r="A31" s="64"/>
      <c r="B31" s="21">
        <v>0</v>
      </c>
      <c r="C31" s="21">
        <v>0</v>
      </c>
      <c r="D31" s="68"/>
      <c r="E31" s="55"/>
      <c r="F31" s="21">
        <v>0</v>
      </c>
      <c r="G31" s="55"/>
      <c r="H31" s="64"/>
      <c r="I31" s="21">
        <v>0</v>
      </c>
      <c r="J31" s="21">
        <v>0</v>
      </c>
      <c r="K31" s="68"/>
      <c r="L31" s="55"/>
      <c r="M31" s="21">
        <v>0</v>
      </c>
      <c r="N31" s="55"/>
    </row>
    <row r="32" spans="1:14" ht="18.75" x14ac:dyDescent="0.25">
      <c r="A32" s="64"/>
      <c r="B32" s="21">
        <v>0</v>
      </c>
      <c r="C32" s="21">
        <v>0</v>
      </c>
      <c r="D32" s="68"/>
      <c r="E32" s="55"/>
      <c r="F32" s="21">
        <v>0</v>
      </c>
      <c r="G32" s="55"/>
      <c r="H32" s="64"/>
      <c r="I32" s="21">
        <v>0</v>
      </c>
      <c r="J32" s="21">
        <v>0</v>
      </c>
      <c r="K32" s="68"/>
      <c r="L32" s="55"/>
      <c r="M32" s="21">
        <v>0</v>
      </c>
      <c r="N32" s="55"/>
    </row>
    <row r="33" spans="1:14" ht="18.75" x14ac:dyDescent="0.25">
      <c r="A33" s="64"/>
      <c r="B33" s="21">
        <v>0</v>
      </c>
      <c r="C33" s="21">
        <v>0</v>
      </c>
      <c r="D33" s="68"/>
      <c r="E33" s="55"/>
      <c r="F33" s="21">
        <v>0</v>
      </c>
      <c r="G33" s="55"/>
      <c r="H33" s="64"/>
      <c r="I33" s="21">
        <v>0</v>
      </c>
      <c r="J33" s="21">
        <v>0</v>
      </c>
      <c r="K33" s="68"/>
      <c r="L33" s="55"/>
      <c r="M33" s="21">
        <v>0</v>
      </c>
      <c r="N33" s="55"/>
    </row>
    <row r="34" spans="1:14" ht="18.75" x14ac:dyDescent="0.25">
      <c r="A34" s="64"/>
      <c r="B34" s="21">
        <v>0</v>
      </c>
      <c r="C34" s="21">
        <v>0</v>
      </c>
      <c r="D34" s="68"/>
      <c r="E34" s="55"/>
      <c r="F34" s="21">
        <v>0</v>
      </c>
      <c r="G34" s="55"/>
      <c r="H34" s="64"/>
      <c r="I34" s="21">
        <v>0</v>
      </c>
      <c r="J34" s="21">
        <v>0</v>
      </c>
      <c r="K34" s="68"/>
      <c r="L34" s="55"/>
      <c r="M34" s="21">
        <v>0</v>
      </c>
      <c r="N34" s="55"/>
    </row>
    <row r="35" spans="1:14" ht="18.75" x14ac:dyDescent="0.25">
      <c r="A35" s="64"/>
      <c r="B35" s="21">
        <v>0</v>
      </c>
      <c r="C35" s="21">
        <v>0</v>
      </c>
      <c r="D35" s="68"/>
      <c r="E35" s="55"/>
      <c r="F35" s="21">
        <v>0</v>
      </c>
      <c r="G35" s="55"/>
      <c r="H35" s="64"/>
      <c r="I35" s="21">
        <v>0</v>
      </c>
      <c r="J35" s="21">
        <v>0</v>
      </c>
      <c r="K35" s="68"/>
      <c r="L35" s="55"/>
      <c r="M35" s="21">
        <v>0</v>
      </c>
      <c r="N35" s="55"/>
    </row>
    <row r="36" spans="1:14" ht="18.75" x14ac:dyDescent="0.25">
      <c r="A36" s="64"/>
      <c r="B36" s="21">
        <v>0</v>
      </c>
      <c r="C36" s="21">
        <v>0</v>
      </c>
      <c r="D36" s="68"/>
      <c r="E36" s="55"/>
      <c r="F36" s="21">
        <v>0</v>
      </c>
      <c r="G36" s="55"/>
      <c r="H36" s="64"/>
      <c r="I36" s="21">
        <v>0</v>
      </c>
      <c r="J36" s="21">
        <v>0</v>
      </c>
      <c r="K36" s="68"/>
      <c r="L36" s="55"/>
      <c r="M36" s="21">
        <v>0</v>
      </c>
      <c r="N36" s="55"/>
    </row>
    <row r="37" spans="1:14" ht="18.75" x14ac:dyDescent="0.25">
      <c r="A37" s="64"/>
      <c r="B37" s="21">
        <v>0</v>
      </c>
      <c r="C37" s="21">
        <v>0</v>
      </c>
      <c r="D37" s="68"/>
      <c r="E37" s="55"/>
      <c r="F37" s="21">
        <v>0</v>
      </c>
      <c r="G37" s="55"/>
      <c r="H37" s="64"/>
      <c r="I37" s="21">
        <v>0</v>
      </c>
      <c r="J37" s="21">
        <v>0</v>
      </c>
      <c r="K37" s="68"/>
      <c r="L37" s="55"/>
      <c r="M37" s="21">
        <v>0</v>
      </c>
      <c r="N37" s="55"/>
    </row>
    <row r="38" spans="1:14" ht="18.75" x14ac:dyDescent="0.25">
      <c r="A38" s="64"/>
      <c r="B38" s="21">
        <v>0</v>
      </c>
      <c r="C38" s="21">
        <v>0</v>
      </c>
      <c r="D38" s="68"/>
      <c r="E38" s="55"/>
      <c r="F38" s="21">
        <v>0</v>
      </c>
      <c r="G38" s="55"/>
      <c r="H38" s="64"/>
      <c r="I38" s="21">
        <v>0</v>
      </c>
      <c r="J38" s="21">
        <v>0</v>
      </c>
      <c r="K38" s="68"/>
      <c r="L38" s="55"/>
      <c r="M38" s="21">
        <v>0</v>
      </c>
      <c r="N38" s="55"/>
    </row>
    <row r="39" spans="1:14" ht="18.75" x14ac:dyDescent="0.25">
      <c r="A39" s="64"/>
      <c r="B39" s="21">
        <v>0</v>
      </c>
      <c r="C39" s="21">
        <v>0</v>
      </c>
      <c r="D39" s="68"/>
      <c r="E39" s="55"/>
      <c r="F39" s="21">
        <v>0</v>
      </c>
      <c r="G39" s="55"/>
      <c r="H39" s="64"/>
      <c r="I39" s="21">
        <v>0</v>
      </c>
      <c r="J39" s="21">
        <v>0</v>
      </c>
      <c r="K39" s="68"/>
      <c r="L39" s="55"/>
      <c r="M39" s="21">
        <v>0</v>
      </c>
      <c r="N39" s="55"/>
    </row>
    <row r="40" spans="1:14" ht="18.75" x14ac:dyDescent="0.25">
      <c r="A40" s="64"/>
      <c r="B40" s="21">
        <v>0</v>
      </c>
      <c r="C40" s="21">
        <v>0</v>
      </c>
      <c r="D40" s="68"/>
      <c r="E40" s="55"/>
      <c r="F40" s="21">
        <v>0</v>
      </c>
      <c r="G40" s="55"/>
      <c r="H40" s="64"/>
      <c r="I40" s="21">
        <v>0</v>
      </c>
      <c r="J40" s="21">
        <v>0</v>
      </c>
      <c r="K40" s="68"/>
      <c r="L40" s="55"/>
      <c r="M40" s="21">
        <v>0</v>
      </c>
      <c r="N40" s="55"/>
    </row>
    <row r="41" spans="1:14" ht="18.75" x14ac:dyDescent="0.25">
      <c r="A41" s="64"/>
      <c r="B41" s="21">
        <v>0</v>
      </c>
      <c r="C41" s="21">
        <v>0</v>
      </c>
      <c r="D41" s="68"/>
      <c r="E41" s="55"/>
      <c r="F41" s="21">
        <v>0</v>
      </c>
      <c r="G41" s="55"/>
      <c r="H41" s="64"/>
      <c r="I41" s="21">
        <v>0</v>
      </c>
      <c r="J41" s="21">
        <v>0</v>
      </c>
      <c r="K41" s="68"/>
      <c r="L41" s="55"/>
      <c r="M41" s="21">
        <v>0</v>
      </c>
      <c r="N41" s="55"/>
    </row>
    <row r="42" spans="1:14" ht="18.75" x14ac:dyDescent="0.25">
      <c r="A42" s="64"/>
      <c r="B42" s="21">
        <v>0</v>
      </c>
      <c r="C42" s="21">
        <v>0</v>
      </c>
      <c r="D42" s="68"/>
      <c r="E42" s="55"/>
      <c r="F42" s="21">
        <v>0</v>
      </c>
      <c r="G42" s="55"/>
      <c r="H42" s="64"/>
      <c r="I42" s="21">
        <v>0</v>
      </c>
      <c r="J42" s="21">
        <v>0</v>
      </c>
      <c r="K42" s="68"/>
      <c r="L42" s="55"/>
      <c r="M42" s="21">
        <v>0</v>
      </c>
      <c r="N42" s="55"/>
    </row>
    <row r="43" spans="1:14" ht="18.75" x14ac:dyDescent="0.25">
      <c r="A43" s="64"/>
      <c r="B43" s="21">
        <v>0</v>
      </c>
      <c r="C43" s="21">
        <v>0</v>
      </c>
      <c r="D43" s="68"/>
      <c r="E43" s="55"/>
      <c r="F43" s="21">
        <v>0</v>
      </c>
      <c r="G43" s="55"/>
      <c r="H43" s="64"/>
      <c r="I43" s="21">
        <v>0</v>
      </c>
      <c r="J43" s="21">
        <v>0</v>
      </c>
      <c r="K43" s="68"/>
      <c r="L43" s="55"/>
      <c r="M43" s="21">
        <v>0</v>
      </c>
      <c r="N43" s="55"/>
    </row>
    <row r="44" spans="1:14" ht="18.75" x14ac:dyDescent="0.25">
      <c r="A44" s="64"/>
      <c r="B44" s="21">
        <v>0</v>
      </c>
      <c r="C44" s="21">
        <v>0</v>
      </c>
      <c r="D44" s="68"/>
      <c r="E44" s="55"/>
      <c r="F44" s="21">
        <v>0</v>
      </c>
      <c r="G44" s="55"/>
      <c r="H44" s="64"/>
      <c r="I44" s="21">
        <v>0</v>
      </c>
      <c r="J44" s="21">
        <v>0</v>
      </c>
      <c r="K44" s="68"/>
      <c r="L44" s="55"/>
      <c r="M44" s="21">
        <v>0</v>
      </c>
      <c r="N44" s="55"/>
    </row>
    <row r="45" spans="1:14" ht="18.75" x14ac:dyDescent="0.25">
      <c r="A45" s="64"/>
      <c r="B45" s="21">
        <v>0</v>
      </c>
      <c r="C45" s="21">
        <v>0</v>
      </c>
      <c r="D45" s="68"/>
      <c r="E45" s="55"/>
      <c r="F45" s="21">
        <v>0</v>
      </c>
      <c r="G45" s="55"/>
      <c r="H45" s="64"/>
      <c r="I45" s="21">
        <v>0</v>
      </c>
      <c r="J45" s="21">
        <v>0</v>
      </c>
      <c r="K45" s="68"/>
      <c r="L45" s="55"/>
      <c r="M45" s="21">
        <v>0</v>
      </c>
      <c r="N45" s="55"/>
    </row>
    <row r="46" spans="1:14" ht="18.75" x14ac:dyDescent="0.25">
      <c r="A46" s="64"/>
      <c r="B46" s="21">
        <v>0</v>
      </c>
      <c r="C46" s="21">
        <v>0</v>
      </c>
      <c r="D46" s="68"/>
      <c r="E46" s="55"/>
      <c r="F46" s="21">
        <v>0</v>
      </c>
      <c r="G46" s="55"/>
      <c r="H46" s="64"/>
      <c r="I46" s="21">
        <v>0</v>
      </c>
      <c r="J46" s="21">
        <v>0</v>
      </c>
      <c r="K46" s="68"/>
      <c r="L46" s="55"/>
      <c r="M46" s="21">
        <v>0</v>
      </c>
      <c r="N46" s="55"/>
    </row>
    <row r="47" spans="1:14" ht="18.75" x14ac:dyDescent="0.25">
      <c r="A47" s="64"/>
      <c r="B47" s="21">
        <v>0</v>
      </c>
      <c r="C47" s="21">
        <v>0</v>
      </c>
      <c r="D47" s="68"/>
      <c r="E47" s="55"/>
      <c r="F47" s="21">
        <v>0</v>
      </c>
      <c r="G47" s="55"/>
      <c r="H47" s="64"/>
      <c r="I47" s="21">
        <v>0</v>
      </c>
      <c r="J47" s="21">
        <v>0</v>
      </c>
      <c r="K47" s="68"/>
      <c r="L47" s="55"/>
      <c r="M47" s="21">
        <v>0</v>
      </c>
      <c r="N47" s="55"/>
    </row>
    <row r="48" spans="1:14" ht="18.75" x14ac:dyDescent="0.25">
      <c r="A48" s="64"/>
      <c r="B48" s="21">
        <v>0</v>
      </c>
      <c r="C48" s="21">
        <v>0</v>
      </c>
      <c r="D48" s="68"/>
      <c r="E48" s="55"/>
      <c r="F48" s="21">
        <v>0</v>
      </c>
      <c r="G48" s="55"/>
      <c r="H48" s="64"/>
      <c r="I48" s="21">
        <v>0</v>
      </c>
      <c r="J48" s="21">
        <v>0</v>
      </c>
      <c r="K48" s="68"/>
      <c r="L48" s="55"/>
      <c r="M48" s="21">
        <v>0</v>
      </c>
      <c r="N48" s="55"/>
    </row>
    <row r="49" spans="1:14" ht="18.75" x14ac:dyDescent="0.25">
      <c r="A49" s="64"/>
      <c r="B49" s="21">
        <v>0</v>
      </c>
      <c r="C49" s="21">
        <v>0</v>
      </c>
      <c r="D49" s="68"/>
      <c r="E49" s="55"/>
      <c r="F49" s="21">
        <v>0</v>
      </c>
      <c r="G49" s="55"/>
      <c r="H49" s="64"/>
      <c r="I49" s="21">
        <v>0</v>
      </c>
      <c r="J49" s="21">
        <v>0</v>
      </c>
      <c r="K49" s="68"/>
      <c r="L49" s="55"/>
      <c r="M49" s="21">
        <v>0</v>
      </c>
      <c r="N49" s="55"/>
    </row>
    <row r="50" spans="1:14" ht="18.75" x14ac:dyDescent="0.25">
      <c r="A50" s="64"/>
      <c r="B50" s="21">
        <v>0</v>
      </c>
      <c r="C50" s="21">
        <v>0</v>
      </c>
      <c r="D50" s="68"/>
      <c r="E50" s="55"/>
      <c r="F50" s="21">
        <v>0</v>
      </c>
      <c r="G50" s="55"/>
      <c r="H50" s="64"/>
      <c r="I50" s="21">
        <v>0</v>
      </c>
      <c r="J50" s="21">
        <v>0</v>
      </c>
      <c r="K50" s="68"/>
      <c r="L50" s="55"/>
      <c r="M50" s="21">
        <v>0</v>
      </c>
      <c r="N50" s="55"/>
    </row>
    <row r="51" spans="1:14" ht="18.75" x14ac:dyDescent="0.25">
      <c r="A51" s="64"/>
      <c r="B51" s="21">
        <v>0</v>
      </c>
      <c r="C51" s="21">
        <v>0</v>
      </c>
      <c r="D51" s="68"/>
      <c r="E51" s="55"/>
      <c r="F51" s="21">
        <v>0</v>
      </c>
      <c r="G51" s="55"/>
      <c r="H51" s="64"/>
      <c r="I51" s="21">
        <v>0</v>
      </c>
      <c r="J51" s="21">
        <v>0</v>
      </c>
      <c r="K51" s="68"/>
      <c r="L51" s="55"/>
      <c r="M51" s="21">
        <v>0</v>
      </c>
      <c r="N51" s="55"/>
    </row>
    <row r="52" spans="1:14" ht="18.75" x14ac:dyDescent="0.25">
      <c r="A52" s="64"/>
      <c r="B52" s="21">
        <v>0</v>
      </c>
      <c r="C52" s="21">
        <v>0</v>
      </c>
      <c r="D52" s="68"/>
      <c r="E52" s="55"/>
      <c r="F52" s="21">
        <v>0</v>
      </c>
      <c r="G52" s="55"/>
      <c r="H52" s="64"/>
      <c r="I52" s="21">
        <v>0</v>
      </c>
      <c r="J52" s="21">
        <v>0</v>
      </c>
      <c r="K52" s="68"/>
      <c r="L52" s="55"/>
      <c r="M52" s="21">
        <v>0</v>
      </c>
      <c r="N52" s="55"/>
    </row>
    <row r="53" spans="1:14" ht="18.75" x14ac:dyDescent="0.25">
      <c r="A53" s="64"/>
      <c r="B53" s="21">
        <v>0</v>
      </c>
      <c r="C53" s="21">
        <v>0</v>
      </c>
      <c r="D53" s="68"/>
      <c r="E53" s="55"/>
      <c r="F53" s="21">
        <v>0</v>
      </c>
      <c r="G53" s="55"/>
      <c r="H53" s="64"/>
      <c r="I53" s="21">
        <v>0</v>
      </c>
      <c r="J53" s="21">
        <v>0</v>
      </c>
      <c r="K53" s="68"/>
      <c r="L53" s="55"/>
      <c r="M53" s="21">
        <v>0</v>
      </c>
      <c r="N53" s="55"/>
    </row>
    <row r="54" spans="1:14" ht="18.75" x14ac:dyDescent="0.25">
      <c r="A54" s="64"/>
      <c r="B54" s="21">
        <v>0</v>
      </c>
      <c r="C54" s="21">
        <v>0</v>
      </c>
      <c r="D54" s="68"/>
      <c r="E54" s="55"/>
      <c r="F54" s="21">
        <v>0</v>
      </c>
      <c r="G54" s="55"/>
      <c r="H54" s="64"/>
      <c r="I54" s="21">
        <v>0</v>
      </c>
      <c r="J54" s="21">
        <v>0</v>
      </c>
      <c r="K54" s="68"/>
      <c r="L54" s="55"/>
      <c r="M54" s="21">
        <v>0</v>
      </c>
      <c r="N54" s="55"/>
    </row>
    <row r="55" spans="1:14" ht="18.75" x14ac:dyDescent="0.25">
      <c r="A55" s="64"/>
      <c r="B55" s="21">
        <v>0</v>
      </c>
      <c r="C55" s="21">
        <v>0</v>
      </c>
      <c r="D55" s="68"/>
      <c r="E55" s="55"/>
      <c r="F55" s="21">
        <v>0</v>
      </c>
      <c r="G55" s="55"/>
      <c r="H55" s="64"/>
      <c r="I55" s="21">
        <v>0</v>
      </c>
      <c r="J55" s="21">
        <v>0</v>
      </c>
      <c r="K55" s="68"/>
      <c r="L55" s="55"/>
      <c r="M55" s="21">
        <v>0</v>
      </c>
      <c r="N55" s="55"/>
    </row>
    <row r="56" spans="1:14" ht="18.75" x14ac:dyDescent="0.25">
      <c r="A56" s="64"/>
      <c r="B56" s="21">
        <v>0</v>
      </c>
      <c r="C56" s="21">
        <v>0</v>
      </c>
      <c r="D56" s="68"/>
      <c r="E56" s="55"/>
      <c r="F56" s="21">
        <v>0</v>
      </c>
      <c r="G56" s="55"/>
      <c r="H56" s="64"/>
      <c r="I56" s="21">
        <v>0</v>
      </c>
      <c r="J56" s="21">
        <v>0</v>
      </c>
      <c r="K56" s="68"/>
      <c r="L56" s="55"/>
      <c r="M56" s="21">
        <v>0</v>
      </c>
      <c r="N56" s="55"/>
    </row>
    <row r="57" spans="1:14" ht="18.75" x14ac:dyDescent="0.25">
      <c r="A57" s="64"/>
      <c r="B57" s="21">
        <v>0</v>
      </c>
      <c r="C57" s="21">
        <v>0</v>
      </c>
      <c r="D57" s="68"/>
      <c r="E57" s="55"/>
      <c r="F57" s="21">
        <v>0</v>
      </c>
      <c r="G57" s="55"/>
      <c r="H57" s="64"/>
      <c r="I57" s="21">
        <v>0</v>
      </c>
      <c r="J57" s="21">
        <v>0</v>
      </c>
      <c r="K57" s="68"/>
      <c r="L57" s="55"/>
      <c r="M57" s="21">
        <v>0</v>
      </c>
      <c r="N57" s="55"/>
    </row>
    <row r="58" spans="1:14" ht="18.75" x14ac:dyDescent="0.25">
      <c r="A58" s="64"/>
      <c r="B58" s="21">
        <v>0</v>
      </c>
      <c r="C58" s="21">
        <v>0</v>
      </c>
      <c r="D58" s="68"/>
      <c r="E58" s="55"/>
      <c r="F58" s="21">
        <v>0</v>
      </c>
      <c r="G58" s="55"/>
      <c r="H58" s="64"/>
      <c r="I58" s="21">
        <v>0</v>
      </c>
      <c r="J58" s="21">
        <v>0</v>
      </c>
      <c r="K58" s="68"/>
      <c r="L58" s="55"/>
      <c r="M58" s="21">
        <v>0</v>
      </c>
      <c r="N58" s="55"/>
    </row>
    <row r="59" spans="1:14" ht="18.75" x14ac:dyDescent="0.25">
      <c r="A59" s="64"/>
      <c r="B59" s="21">
        <v>0</v>
      </c>
      <c r="C59" s="21">
        <v>0</v>
      </c>
      <c r="D59" s="68"/>
      <c r="E59" s="55"/>
      <c r="F59" s="21">
        <v>0</v>
      </c>
      <c r="G59" s="55"/>
      <c r="H59" s="64"/>
      <c r="I59" s="21">
        <v>0</v>
      </c>
      <c r="J59" s="21">
        <v>0</v>
      </c>
      <c r="K59" s="68"/>
      <c r="L59" s="55"/>
      <c r="M59" s="21">
        <v>0</v>
      </c>
      <c r="N59" s="55"/>
    </row>
    <row r="60" spans="1:14" ht="18.75" x14ac:dyDescent="0.25">
      <c r="A60" s="64"/>
      <c r="B60" s="21">
        <v>0</v>
      </c>
      <c r="C60" s="21">
        <v>0</v>
      </c>
      <c r="D60" s="68"/>
      <c r="E60" s="55"/>
      <c r="F60" s="21">
        <v>0</v>
      </c>
      <c r="G60" s="55"/>
      <c r="H60" s="64"/>
      <c r="I60" s="21">
        <v>0</v>
      </c>
      <c r="J60" s="21">
        <v>0</v>
      </c>
      <c r="K60" s="68"/>
      <c r="L60" s="55"/>
      <c r="M60" s="21">
        <v>0</v>
      </c>
      <c r="N60" s="55"/>
    </row>
    <row r="61" spans="1:14" ht="18.75" x14ac:dyDescent="0.25">
      <c r="A61" s="64"/>
      <c r="B61" s="21">
        <v>0</v>
      </c>
      <c r="C61" s="21">
        <v>0</v>
      </c>
      <c r="D61" s="68"/>
      <c r="E61" s="55"/>
      <c r="F61" s="21">
        <v>0</v>
      </c>
      <c r="G61" s="55"/>
      <c r="H61" s="64"/>
      <c r="I61" s="21">
        <v>0</v>
      </c>
      <c r="J61" s="21">
        <v>0</v>
      </c>
      <c r="K61" s="68"/>
      <c r="L61" s="55"/>
      <c r="M61" s="21">
        <v>0</v>
      </c>
      <c r="N61" s="55"/>
    </row>
    <row r="62" spans="1:14" ht="18.75" x14ac:dyDescent="0.25">
      <c r="A62" s="64"/>
      <c r="B62" s="21">
        <v>0</v>
      </c>
      <c r="C62" s="21">
        <v>0</v>
      </c>
      <c r="D62" s="68"/>
      <c r="E62" s="55"/>
      <c r="F62" s="21">
        <v>0</v>
      </c>
      <c r="G62" s="55"/>
      <c r="H62" s="64"/>
      <c r="I62" s="21">
        <v>0</v>
      </c>
      <c r="J62" s="21">
        <v>0</v>
      </c>
      <c r="K62" s="68"/>
      <c r="L62" s="55"/>
      <c r="M62" s="21">
        <v>0</v>
      </c>
      <c r="N62" s="55"/>
    </row>
    <row r="63" spans="1:14" ht="18.75" x14ac:dyDescent="0.25">
      <c r="A63" s="64"/>
      <c r="B63" s="21">
        <v>0</v>
      </c>
      <c r="C63" s="21">
        <v>0</v>
      </c>
      <c r="D63" s="68"/>
      <c r="E63" s="55"/>
      <c r="F63" s="21">
        <v>0</v>
      </c>
      <c r="G63" s="55"/>
      <c r="H63" s="64"/>
      <c r="I63" s="21">
        <v>0</v>
      </c>
      <c r="J63" s="21">
        <v>0</v>
      </c>
      <c r="K63" s="68"/>
      <c r="L63" s="55"/>
      <c r="M63" s="21">
        <v>0</v>
      </c>
      <c r="N63" s="55"/>
    </row>
    <row r="64" spans="1:14" ht="18.75" x14ac:dyDescent="0.25">
      <c r="A64" s="64"/>
      <c r="B64" s="21">
        <v>0</v>
      </c>
      <c r="C64" s="21">
        <v>0</v>
      </c>
      <c r="D64" s="68"/>
      <c r="E64" s="55"/>
      <c r="F64" s="21">
        <v>0</v>
      </c>
      <c r="G64" s="55"/>
      <c r="H64" s="64"/>
      <c r="I64" s="21">
        <v>0</v>
      </c>
      <c r="J64" s="21">
        <v>0</v>
      </c>
      <c r="K64" s="68"/>
      <c r="L64" s="55"/>
      <c r="M64" s="21">
        <v>0</v>
      </c>
      <c r="N64" s="55"/>
    </row>
    <row r="65" spans="1:14" ht="18.75" x14ac:dyDescent="0.25">
      <c r="A65" s="64"/>
      <c r="B65" s="21">
        <v>0</v>
      </c>
      <c r="C65" s="21">
        <v>0</v>
      </c>
      <c r="D65" s="68"/>
      <c r="E65" s="55"/>
      <c r="F65" s="21">
        <v>0</v>
      </c>
      <c r="G65" s="55"/>
      <c r="H65" s="64"/>
      <c r="I65" s="21">
        <v>0</v>
      </c>
      <c r="J65" s="21">
        <v>0</v>
      </c>
      <c r="K65" s="68"/>
      <c r="L65" s="55"/>
      <c r="M65" s="21">
        <v>0</v>
      </c>
      <c r="N65" s="55"/>
    </row>
    <row r="66" spans="1:14" ht="18.75" x14ac:dyDescent="0.25">
      <c r="A66" s="57"/>
      <c r="B66" s="21">
        <v>0</v>
      </c>
      <c r="C66" s="21">
        <v>0</v>
      </c>
      <c r="D66" s="68"/>
      <c r="E66" s="55"/>
      <c r="F66" s="21">
        <v>0</v>
      </c>
      <c r="G66" s="55"/>
      <c r="H66" s="64"/>
      <c r="I66" s="21">
        <v>0</v>
      </c>
      <c r="J66" s="21">
        <v>0</v>
      </c>
      <c r="K66" s="68"/>
      <c r="L66" s="55"/>
      <c r="M66" s="21">
        <v>0</v>
      </c>
      <c r="N66" s="55"/>
    </row>
    <row r="67" spans="1:14" ht="18.75" x14ac:dyDescent="0.25">
      <c r="A67" s="57"/>
      <c r="B67" s="21">
        <v>0</v>
      </c>
      <c r="C67" s="21">
        <v>0</v>
      </c>
      <c r="D67" s="68"/>
      <c r="E67" s="55"/>
      <c r="F67" s="21">
        <v>0</v>
      </c>
      <c r="G67" s="55"/>
      <c r="H67" s="64"/>
      <c r="I67" s="21">
        <v>0</v>
      </c>
      <c r="J67" s="21">
        <v>0</v>
      </c>
      <c r="K67" s="68"/>
      <c r="L67" s="55"/>
      <c r="M67" s="21">
        <v>0</v>
      </c>
      <c r="N67" s="55"/>
    </row>
    <row r="68" spans="1:14" ht="18.75" x14ac:dyDescent="0.25">
      <c r="A68" s="57"/>
      <c r="B68" s="21">
        <v>0</v>
      </c>
      <c r="C68" s="21">
        <v>0</v>
      </c>
      <c r="D68" s="68"/>
      <c r="E68" s="55"/>
      <c r="F68" s="21">
        <v>0</v>
      </c>
      <c r="G68" s="55"/>
      <c r="H68" s="64"/>
      <c r="I68" s="21">
        <v>0</v>
      </c>
      <c r="J68" s="21">
        <v>0</v>
      </c>
      <c r="K68" s="68"/>
      <c r="L68" s="55"/>
      <c r="M68" s="21">
        <v>0</v>
      </c>
      <c r="N68" s="55"/>
    </row>
    <row r="69" spans="1:14" ht="18.75" x14ac:dyDescent="0.25">
      <c r="A69" s="57"/>
      <c r="B69" s="21">
        <v>0</v>
      </c>
      <c r="C69" s="21">
        <v>0</v>
      </c>
      <c r="D69" s="68"/>
      <c r="E69" s="55"/>
      <c r="F69" s="21">
        <v>0</v>
      </c>
      <c r="G69" s="55"/>
      <c r="H69" s="64"/>
      <c r="I69" s="21">
        <v>0</v>
      </c>
      <c r="J69" s="21">
        <v>0</v>
      </c>
      <c r="K69" s="68"/>
      <c r="L69" s="55"/>
      <c r="M69" s="21">
        <v>0</v>
      </c>
      <c r="N69" s="55"/>
    </row>
    <row r="70" spans="1:14" ht="18.75" x14ac:dyDescent="0.25">
      <c r="A70" s="57"/>
      <c r="B70" s="21">
        <v>0</v>
      </c>
      <c r="C70" s="21">
        <v>0</v>
      </c>
      <c r="D70" s="68"/>
      <c r="E70" s="55"/>
      <c r="F70" s="21">
        <v>0</v>
      </c>
      <c r="G70" s="55"/>
      <c r="H70" s="64"/>
      <c r="I70" s="21">
        <v>0</v>
      </c>
      <c r="J70" s="21">
        <v>0</v>
      </c>
      <c r="K70" s="68"/>
      <c r="L70" s="55"/>
      <c r="M70" s="21">
        <v>0</v>
      </c>
      <c r="N70" s="55"/>
    </row>
    <row r="71" spans="1:14" ht="18.75" x14ac:dyDescent="0.25">
      <c r="A71" s="57"/>
      <c r="B71" s="21">
        <v>0</v>
      </c>
      <c r="C71" s="21">
        <v>0</v>
      </c>
      <c r="D71" s="68"/>
      <c r="E71" s="55"/>
      <c r="F71" s="21">
        <v>0</v>
      </c>
      <c r="G71" s="55"/>
      <c r="H71" s="64"/>
      <c r="I71" s="21">
        <v>0</v>
      </c>
      <c r="J71" s="21">
        <v>0</v>
      </c>
      <c r="K71" s="68"/>
      <c r="L71" s="55"/>
      <c r="M71" s="21">
        <v>0</v>
      </c>
      <c r="N71" s="55"/>
    </row>
    <row r="72" spans="1:14" ht="18.75" x14ac:dyDescent="0.25">
      <c r="A72" s="57"/>
      <c r="B72" s="21">
        <v>0</v>
      </c>
      <c r="C72" s="21">
        <v>0</v>
      </c>
      <c r="D72" s="68"/>
      <c r="E72" s="55"/>
      <c r="F72" s="21">
        <v>0</v>
      </c>
      <c r="G72" s="55"/>
      <c r="H72" s="64"/>
      <c r="I72" s="21">
        <v>0</v>
      </c>
      <c r="J72" s="21">
        <v>0</v>
      </c>
      <c r="K72" s="68"/>
      <c r="L72" s="55"/>
      <c r="M72" s="21">
        <v>0</v>
      </c>
      <c r="N72" s="55"/>
    </row>
    <row r="73" spans="1:14" ht="18.75" x14ac:dyDescent="0.25">
      <c r="A73" s="57"/>
      <c r="B73" s="21">
        <v>0</v>
      </c>
      <c r="C73" s="21">
        <v>0</v>
      </c>
      <c r="D73" s="68"/>
      <c r="E73" s="55"/>
      <c r="F73" s="21">
        <v>0</v>
      </c>
      <c r="G73" s="55"/>
      <c r="H73" s="64"/>
      <c r="I73" s="21">
        <v>0</v>
      </c>
      <c r="J73" s="21">
        <v>0</v>
      </c>
      <c r="K73" s="68"/>
      <c r="L73" s="55"/>
      <c r="M73" s="21">
        <v>0</v>
      </c>
      <c r="N73" s="55"/>
    </row>
    <row r="74" spans="1:14" ht="18.75" x14ac:dyDescent="0.25">
      <c r="A74" s="57"/>
      <c r="B74" s="21">
        <v>0</v>
      </c>
      <c r="C74" s="21">
        <v>0</v>
      </c>
      <c r="D74" s="68"/>
      <c r="E74" s="55"/>
      <c r="F74" s="21">
        <v>0</v>
      </c>
      <c r="G74" s="55"/>
      <c r="H74" s="64"/>
      <c r="I74" s="21">
        <v>0</v>
      </c>
      <c r="J74" s="21">
        <v>0</v>
      </c>
      <c r="K74" s="68"/>
      <c r="L74" s="55"/>
      <c r="M74" s="21">
        <v>0</v>
      </c>
      <c r="N74" s="55"/>
    </row>
    <row r="75" spans="1:14" ht="18.75" x14ac:dyDescent="0.25">
      <c r="A75" s="57"/>
      <c r="B75" s="21">
        <v>0</v>
      </c>
      <c r="C75" s="21">
        <v>0</v>
      </c>
      <c r="D75" s="68"/>
      <c r="E75" s="55"/>
      <c r="F75" s="21">
        <v>0</v>
      </c>
      <c r="G75" s="55"/>
      <c r="H75" s="64"/>
      <c r="I75" s="21">
        <v>0</v>
      </c>
      <c r="J75" s="21">
        <v>0</v>
      </c>
      <c r="K75" s="68"/>
      <c r="L75" s="55"/>
      <c r="M75" s="21">
        <v>0</v>
      </c>
      <c r="N75" s="55"/>
    </row>
    <row r="76" spans="1:14" ht="18.75" x14ac:dyDescent="0.25">
      <c r="A76" s="57"/>
      <c r="B76" s="21">
        <v>0</v>
      </c>
      <c r="C76" s="21">
        <v>0</v>
      </c>
      <c r="D76" s="68"/>
      <c r="E76" s="55"/>
      <c r="F76" s="21">
        <v>0</v>
      </c>
      <c r="G76" s="55"/>
      <c r="H76" s="64"/>
      <c r="I76" s="21">
        <v>0</v>
      </c>
      <c r="J76" s="21">
        <v>0</v>
      </c>
      <c r="K76" s="68"/>
      <c r="L76" s="55"/>
      <c r="M76" s="21">
        <v>0</v>
      </c>
      <c r="N76" s="55"/>
    </row>
    <row r="77" spans="1:14" ht="18.75" x14ac:dyDescent="0.25">
      <c r="A77" s="57"/>
      <c r="B77" s="21">
        <v>0</v>
      </c>
      <c r="C77" s="21">
        <v>0</v>
      </c>
      <c r="D77" s="68"/>
      <c r="E77" s="55"/>
      <c r="F77" s="21">
        <v>0</v>
      </c>
      <c r="G77" s="55"/>
      <c r="H77" s="64"/>
      <c r="I77" s="21">
        <v>0</v>
      </c>
      <c r="J77" s="21">
        <v>0</v>
      </c>
      <c r="K77" s="68"/>
      <c r="L77" s="55"/>
      <c r="M77" s="21">
        <v>0</v>
      </c>
      <c r="N77" s="55"/>
    </row>
    <row r="78" spans="1:14" ht="18.75" x14ac:dyDescent="0.25">
      <c r="A78" s="57"/>
      <c r="B78" s="21">
        <v>0</v>
      </c>
      <c r="C78" s="21">
        <v>0</v>
      </c>
      <c r="D78" s="68"/>
      <c r="E78" s="55"/>
      <c r="F78" s="21">
        <v>0</v>
      </c>
      <c r="G78" s="55"/>
      <c r="H78" s="64"/>
      <c r="I78" s="21">
        <v>0</v>
      </c>
      <c r="J78" s="21">
        <v>0</v>
      </c>
      <c r="K78" s="68"/>
      <c r="L78" s="55"/>
      <c r="M78" s="21">
        <v>0</v>
      </c>
      <c r="N78" s="55"/>
    </row>
    <row r="79" spans="1:14" ht="18.75" x14ac:dyDescent="0.25">
      <c r="A79" s="57"/>
      <c r="B79" s="21">
        <v>0</v>
      </c>
      <c r="C79" s="21">
        <v>0</v>
      </c>
      <c r="D79" s="68"/>
      <c r="E79" s="55"/>
      <c r="F79" s="21">
        <v>0</v>
      </c>
      <c r="G79" s="55"/>
      <c r="H79" s="64"/>
      <c r="I79" s="21">
        <v>0</v>
      </c>
      <c r="J79" s="21">
        <v>0</v>
      </c>
      <c r="K79" s="68"/>
      <c r="L79" s="55"/>
      <c r="M79" s="21">
        <v>0</v>
      </c>
      <c r="N79" s="55"/>
    </row>
    <row r="80" spans="1:14" ht="18.75" x14ac:dyDescent="0.25">
      <c r="A80" s="57"/>
      <c r="B80" s="21">
        <v>0</v>
      </c>
      <c r="C80" s="21">
        <v>0</v>
      </c>
      <c r="D80" s="68"/>
      <c r="E80" s="55"/>
      <c r="F80" s="21">
        <v>0</v>
      </c>
      <c r="G80" s="55"/>
      <c r="H80" s="64"/>
      <c r="I80" s="21">
        <v>0</v>
      </c>
      <c r="J80" s="21">
        <v>0</v>
      </c>
      <c r="K80" s="68"/>
      <c r="L80" s="55"/>
      <c r="M80" s="21">
        <v>0</v>
      </c>
      <c r="N80" s="55"/>
    </row>
    <row r="81" spans="1:14" ht="18.75" x14ac:dyDescent="0.25">
      <c r="A81" s="57"/>
      <c r="B81" s="21">
        <v>0</v>
      </c>
      <c r="C81" s="21">
        <v>0</v>
      </c>
      <c r="D81" s="68"/>
      <c r="E81" s="55"/>
      <c r="F81" s="21">
        <v>0</v>
      </c>
      <c r="G81" s="55"/>
      <c r="H81" s="64"/>
      <c r="I81" s="21">
        <v>0</v>
      </c>
      <c r="J81" s="21">
        <v>0</v>
      </c>
      <c r="K81" s="68"/>
      <c r="L81" s="55"/>
      <c r="M81" s="21">
        <v>0</v>
      </c>
      <c r="N81" s="55"/>
    </row>
    <row r="82" spans="1:14" ht="18.75" x14ac:dyDescent="0.25">
      <c r="A82" s="57"/>
      <c r="B82" s="21">
        <v>0</v>
      </c>
      <c r="C82" s="21">
        <v>0</v>
      </c>
      <c r="D82" s="68"/>
      <c r="E82" s="55"/>
      <c r="F82" s="21">
        <v>0</v>
      </c>
      <c r="G82" s="55"/>
      <c r="H82" s="64"/>
      <c r="I82" s="21">
        <v>0</v>
      </c>
      <c r="J82" s="21">
        <v>0</v>
      </c>
      <c r="K82" s="68"/>
      <c r="L82" s="55"/>
      <c r="M82" s="21">
        <v>0</v>
      </c>
      <c r="N82" s="55"/>
    </row>
    <row r="83" spans="1:14" ht="18.75" x14ac:dyDescent="0.25">
      <c r="A83" s="57"/>
      <c r="B83" s="21">
        <v>0</v>
      </c>
      <c r="C83" s="21">
        <v>0</v>
      </c>
      <c r="D83" s="68"/>
      <c r="E83" s="55"/>
      <c r="F83" s="21">
        <v>0</v>
      </c>
      <c r="G83" s="55"/>
      <c r="H83" s="64"/>
      <c r="I83" s="21">
        <v>0</v>
      </c>
      <c r="J83" s="21">
        <v>0</v>
      </c>
      <c r="K83" s="68"/>
      <c r="L83" s="55"/>
      <c r="M83" s="21">
        <v>0</v>
      </c>
      <c r="N83" s="55"/>
    </row>
    <row r="84" spans="1:14" ht="18.75" x14ac:dyDescent="0.25">
      <c r="A84" s="57"/>
      <c r="B84" s="21">
        <v>0</v>
      </c>
      <c r="C84" s="21">
        <v>0</v>
      </c>
      <c r="D84" s="68"/>
      <c r="E84" s="55"/>
      <c r="F84" s="21">
        <v>0</v>
      </c>
      <c r="G84" s="55"/>
      <c r="H84" s="64"/>
      <c r="I84" s="21">
        <v>0</v>
      </c>
      <c r="J84" s="21">
        <v>0</v>
      </c>
      <c r="K84" s="68"/>
      <c r="L84" s="55"/>
      <c r="M84" s="21">
        <v>0</v>
      </c>
      <c r="N84" s="55"/>
    </row>
    <row r="85" spans="1:14" ht="18.75" x14ac:dyDescent="0.25">
      <c r="A85" s="57"/>
      <c r="B85" s="21">
        <v>0</v>
      </c>
      <c r="C85" s="21">
        <v>0</v>
      </c>
      <c r="D85" s="68"/>
      <c r="E85" s="55"/>
      <c r="F85" s="21">
        <v>0</v>
      </c>
      <c r="G85" s="55"/>
      <c r="H85" s="64"/>
      <c r="I85" s="21">
        <v>0</v>
      </c>
      <c r="J85" s="21">
        <v>0</v>
      </c>
      <c r="K85" s="68"/>
      <c r="L85" s="55"/>
      <c r="M85" s="21">
        <v>0</v>
      </c>
      <c r="N85" s="55"/>
    </row>
    <row r="86" spans="1:14" ht="18.75" x14ac:dyDescent="0.25">
      <c r="A86" s="57"/>
      <c r="B86" s="21">
        <v>0</v>
      </c>
      <c r="C86" s="21">
        <v>0</v>
      </c>
      <c r="D86" s="68"/>
      <c r="E86" s="55"/>
      <c r="F86" s="21">
        <v>0</v>
      </c>
      <c r="G86" s="55"/>
      <c r="H86" s="64"/>
      <c r="I86" s="21">
        <v>0</v>
      </c>
      <c r="J86" s="21">
        <v>0</v>
      </c>
      <c r="K86" s="68"/>
      <c r="L86" s="55"/>
      <c r="M86" s="21">
        <v>0</v>
      </c>
      <c r="N86" s="55"/>
    </row>
    <row r="87" spans="1:14" ht="18.75" x14ac:dyDescent="0.25">
      <c r="A87" s="57"/>
      <c r="B87" s="21">
        <v>0</v>
      </c>
      <c r="C87" s="21">
        <v>0</v>
      </c>
      <c r="D87" s="68"/>
      <c r="E87" s="55"/>
      <c r="F87" s="21">
        <v>0</v>
      </c>
      <c r="G87" s="55"/>
      <c r="H87" s="64"/>
      <c r="I87" s="21">
        <v>0</v>
      </c>
      <c r="J87" s="21">
        <v>0</v>
      </c>
      <c r="K87" s="68"/>
      <c r="L87" s="55"/>
      <c r="M87" s="21">
        <v>0</v>
      </c>
      <c r="N87" s="55"/>
    </row>
    <row r="88" spans="1:14" ht="18.75" x14ac:dyDescent="0.25">
      <c r="A88" s="57"/>
      <c r="B88" s="21">
        <v>0</v>
      </c>
      <c r="C88" s="21">
        <v>0</v>
      </c>
      <c r="D88" s="68"/>
      <c r="E88" s="55"/>
      <c r="F88" s="21">
        <v>0</v>
      </c>
      <c r="G88" s="55"/>
      <c r="H88" s="64"/>
      <c r="I88" s="21">
        <v>0</v>
      </c>
      <c r="J88" s="21">
        <v>0</v>
      </c>
      <c r="K88" s="68"/>
      <c r="L88" s="55"/>
      <c r="M88" s="21">
        <v>0</v>
      </c>
      <c r="N88" s="55"/>
    </row>
    <row r="89" spans="1:14" ht="18.75" x14ac:dyDescent="0.25">
      <c r="A89" s="57"/>
      <c r="B89" s="21">
        <v>0</v>
      </c>
      <c r="C89" s="21">
        <v>0</v>
      </c>
      <c r="D89" s="68"/>
      <c r="E89" s="55"/>
      <c r="F89" s="21">
        <v>0</v>
      </c>
      <c r="G89" s="55"/>
      <c r="H89" s="64"/>
      <c r="I89" s="21">
        <v>0</v>
      </c>
      <c r="J89" s="21">
        <v>0</v>
      </c>
      <c r="K89" s="68"/>
      <c r="L89" s="55"/>
      <c r="M89" s="21">
        <v>0</v>
      </c>
      <c r="N89" s="55"/>
    </row>
    <row r="90" spans="1:14" ht="18.75" x14ac:dyDescent="0.25">
      <c r="A90" s="57"/>
      <c r="B90" s="21">
        <v>0</v>
      </c>
      <c r="C90" s="21">
        <v>0</v>
      </c>
      <c r="D90" s="68"/>
      <c r="E90" s="55"/>
      <c r="F90" s="21">
        <v>0</v>
      </c>
      <c r="G90" s="55"/>
      <c r="H90" s="64"/>
      <c r="I90" s="21">
        <v>0</v>
      </c>
      <c r="J90" s="21">
        <v>0</v>
      </c>
      <c r="K90" s="68"/>
      <c r="L90" s="55"/>
      <c r="M90" s="21">
        <v>0</v>
      </c>
      <c r="N90" s="55"/>
    </row>
    <row r="91" spans="1:14" ht="18.75" x14ac:dyDescent="0.25">
      <c r="A91" s="57"/>
      <c r="B91" s="21">
        <v>0</v>
      </c>
      <c r="C91" s="21">
        <v>0</v>
      </c>
      <c r="D91" s="68"/>
      <c r="E91" s="55"/>
      <c r="F91" s="21">
        <v>0</v>
      </c>
      <c r="G91" s="55"/>
      <c r="H91" s="64"/>
      <c r="I91" s="21">
        <v>0</v>
      </c>
      <c r="J91" s="21">
        <v>0</v>
      </c>
      <c r="K91" s="68"/>
      <c r="L91" s="55"/>
      <c r="M91" s="21">
        <v>0</v>
      </c>
      <c r="N91" s="55"/>
    </row>
    <row r="92" spans="1:14" ht="18.75" x14ac:dyDescent="0.25">
      <c r="A92" s="57"/>
      <c r="B92" s="21">
        <v>0</v>
      </c>
      <c r="C92" s="21">
        <v>0</v>
      </c>
      <c r="D92" s="68"/>
      <c r="E92" s="55"/>
      <c r="F92" s="21">
        <v>0</v>
      </c>
      <c r="G92" s="55"/>
      <c r="H92" s="64"/>
      <c r="I92" s="21">
        <v>0</v>
      </c>
      <c r="J92" s="21">
        <v>0</v>
      </c>
      <c r="K92" s="68"/>
      <c r="L92" s="55"/>
      <c r="M92" s="21">
        <v>0</v>
      </c>
      <c r="N92" s="55"/>
    </row>
    <row r="93" spans="1:14" ht="18.75" x14ac:dyDescent="0.25">
      <c r="A93" s="57"/>
      <c r="B93" s="21">
        <v>0</v>
      </c>
      <c r="C93" s="21">
        <v>0</v>
      </c>
      <c r="D93" s="68"/>
      <c r="E93" s="55"/>
      <c r="F93" s="21">
        <v>0</v>
      </c>
      <c r="G93" s="55"/>
      <c r="H93" s="64"/>
      <c r="I93" s="21">
        <v>0</v>
      </c>
      <c r="J93" s="21">
        <v>0</v>
      </c>
      <c r="K93" s="68"/>
      <c r="L93" s="55"/>
      <c r="M93" s="21">
        <v>0</v>
      </c>
      <c r="N93" s="55"/>
    </row>
    <row r="94" spans="1:14" ht="18.75" x14ac:dyDescent="0.25">
      <c r="A94" s="57"/>
      <c r="B94" s="21">
        <v>0</v>
      </c>
      <c r="C94" s="21">
        <v>0</v>
      </c>
      <c r="D94" s="68"/>
      <c r="E94" s="55"/>
      <c r="F94" s="21">
        <v>0</v>
      </c>
      <c r="G94" s="55"/>
      <c r="H94" s="64"/>
      <c r="I94" s="21">
        <v>0</v>
      </c>
      <c r="J94" s="21">
        <v>0</v>
      </c>
      <c r="K94" s="68"/>
      <c r="L94" s="55"/>
      <c r="M94" s="21">
        <v>0</v>
      </c>
      <c r="N94" s="55"/>
    </row>
    <row r="95" spans="1:14" ht="18.75" x14ac:dyDescent="0.25">
      <c r="A95" s="57"/>
      <c r="B95" s="21">
        <v>0</v>
      </c>
      <c r="C95" s="21">
        <v>0</v>
      </c>
      <c r="D95" s="68"/>
      <c r="E95" s="55"/>
      <c r="F95" s="21">
        <v>0</v>
      </c>
      <c r="G95" s="55"/>
      <c r="H95" s="64"/>
      <c r="I95" s="21">
        <v>0</v>
      </c>
      <c r="J95" s="21">
        <v>0</v>
      </c>
      <c r="K95" s="68"/>
      <c r="L95" s="55"/>
      <c r="M95" s="21">
        <v>0</v>
      </c>
      <c r="N95" s="55"/>
    </row>
    <row r="96" spans="1:14" ht="18.75" x14ac:dyDescent="0.25">
      <c r="A96" s="57"/>
      <c r="B96" s="21">
        <v>0</v>
      </c>
      <c r="C96" s="21">
        <v>0</v>
      </c>
      <c r="D96" s="68"/>
      <c r="E96" s="55"/>
      <c r="F96" s="21">
        <v>0</v>
      </c>
      <c r="G96" s="55"/>
      <c r="H96" s="64"/>
      <c r="I96" s="21">
        <v>0</v>
      </c>
      <c r="J96" s="21">
        <v>0</v>
      </c>
      <c r="K96" s="68"/>
      <c r="L96" s="55"/>
      <c r="M96" s="21">
        <v>0</v>
      </c>
      <c r="N96" s="55"/>
    </row>
    <row r="97" spans="1:14" ht="18.75" x14ac:dyDescent="0.25">
      <c r="A97" s="57"/>
      <c r="B97" s="21">
        <v>0</v>
      </c>
      <c r="C97" s="21">
        <v>0</v>
      </c>
      <c r="D97" s="68"/>
      <c r="E97" s="55"/>
      <c r="F97" s="21">
        <v>0</v>
      </c>
      <c r="G97" s="55"/>
      <c r="H97" s="64"/>
      <c r="I97" s="21">
        <v>0</v>
      </c>
      <c r="J97" s="21">
        <v>0</v>
      </c>
      <c r="K97" s="68"/>
      <c r="L97" s="55"/>
      <c r="M97" s="21">
        <v>0</v>
      </c>
      <c r="N97" s="55"/>
    </row>
    <row r="98" spans="1:14" ht="18.75" x14ac:dyDescent="0.25">
      <c r="A98" s="57"/>
      <c r="B98" s="21">
        <v>0</v>
      </c>
      <c r="C98" s="21">
        <v>0</v>
      </c>
      <c r="D98" s="68"/>
      <c r="E98" s="55"/>
      <c r="F98" s="21">
        <v>0</v>
      </c>
      <c r="G98" s="55"/>
      <c r="H98" s="64"/>
      <c r="I98" s="21">
        <v>0</v>
      </c>
      <c r="J98" s="21">
        <v>0</v>
      </c>
      <c r="K98" s="68"/>
      <c r="L98" s="55"/>
      <c r="M98" s="21">
        <v>0</v>
      </c>
      <c r="N98" s="55"/>
    </row>
    <row r="99" spans="1:14" ht="18.75" x14ac:dyDescent="0.25">
      <c r="A99" s="57"/>
      <c r="B99" s="21">
        <v>0</v>
      </c>
      <c r="C99" s="21">
        <v>0</v>
      </c>
      <c r="D99" s="68"/>
      <c r="E99" s="55"/>
      <c r="F99" s="21">
        <v>0</v>
      </c>
      <c r="G99" s="55"/>
      <c r="H99" s="64"/>
      <c r="I99" s="21">
        <v>0</v>
      </c>
      <c r="J99" s="21">
        <v>0</v>
      </c>
      <c r="K99" s="68"/>
      <c r="L99" s="55"/>
      <c r="M99" s="21">
        <v>0</v>
      </c>
      <c r="N99" s="55"/>
    </row>
    <row r="100" spans="1:14" ht="18.75" x14ac:dyDescent="0.25">
      <c r="A100" s="57"/>
      <c r="B100" s="21">
        <v>0</v>
      </c>
      <c r="C100" s="21">
        <v>0</v>
      </c>
      <c r="D100" s="68"/>
      <c r="E100" s="55"/>
      <c r="F100" s="21">
        <v>0</v>
      </c>
      <c r="G100" s="55"/>
      <c r="H100" s="64"/>
      <c r="I100" s="21">
        <v>0</v>
      </c>
      <c r="J100" s="21">
        <v>0</v>
      </c>
      <c r="K100" s="68"/>
      <c r="L100" s="55"/>
      <c r="M100" s="21">
        <v>0</v>
      </c>
      <c r="N100" s="55"/>
    </row>
    <row r="101" spans="1:14" ht="18.75" x14ac:dyDescent="0.25">
      <c r="A101" s="57"/>
      <c r="B101" s="21">
        <v>0</v>
      </c>
      <c r="C101" s="21">
        <v>0</v>
      </c>
      <c r="D101" s="68"/>
      <c r="E101" s="55"/>
      <c r="F101" s="21">
        <v>0</v>
      </c>
      <c r="G101" s="55"/>
      <c r="H101" s="64"/>
      <c r="I101" s="21">
        <v>0</v>
      </c>
      <c r="J101" s="21">
        <v>0</v>
      </c>
      <c r="K101" s="68"/>
      <c r="L101" s="55"/>
      <c r="M101" s="21">
        <v>0</v>
      </c>
      <c r="N101" s="55"/>
    </row>
    <row r="102" spans="1:14" ht="18.75" x14ac:dyDescent="0.25">
      <c r="A102" s="57"/>
      <c r="B102" s="21">
        <v>0</v>
      </c>
      <c r="C102" s="21">
        <v>0</v>
      </c>
      <c r="D102" s="68"/>
      <c r="E102" s="55"/>
      <c r="F102" s="21">
        <v>0</v>
      </c>
      <c r="G102" s="55"/>
      <c r="H102" s="64"/>
      <c r="I102" s="21">
        <v>0</v>
      </c>
      <c r="J102" s="21">
        <v>0</v>
      </c>
      <c r="K102" s="68"/>
      <c r="L102" s="55"/>
      <c r="M102" s="21">
        <v>0</v>
      </c>
      <c r="N102" s="55"/>
    </row>
    <row r="103" spans="1:14" ht="18.75" x14ac:dyDescent="0.25">
      <c r="A103" s="57"/>
      <c r="B103" s="21">
        <v>0</v>
      </c>
      <c r="C103" s="21">
        <v>0</v>
      </c>
      <c r="D103" s="68"/>
      <c r="E103" s="55"/>
      <c r="F103" s="21">
        <v>0</v>
      </c>
      <c r="G103" s="55"/>
      <c r="H103" s="64"/>
      <c r="I103" s="21">
        <v>0</v>
      </c>
      <c r="J103" s="21">
        <v>0</v>
      </c>
      <c r="K103" s="68"/>
      <c r="L103" s="55"/>
      <c r="M103" s="21">
        <v>0</v>
      </c>
      <c r="N103" s="55"/>
    </row>
    <row r="104" spans="1:14" ht="18.75" x14ac:dyDescent="0.25">
      <c r="A104" s="57"/>
      <c r="B104" s="21">
        <v>0</v>
      </c>
      <c r="C104" s="21">
        <v>0</v>
      </c>
      <c r="D104" s="68"/>
      <c r="E104" s="55"/>
      <c r="F104" s="21">
        <v>0</v>
      </c>
      <c r="G104" s="55"/>
      <c r="H104" s="64"/>
      <c r="I104" s="21">
        <v>0</v>
      </c>
      <c r="J104" s="21">
        <v>0</v>
      </c>
      <c r="K104" s="68"/>
      <c r="L104" s="55"/>
      <c r="M104" s="21">
        <v>0</v>
      </c>
      <c r="N104" s="55"/>
    </row>
    <row r="105" spans="1:14" ht="18.75" x14ac:dyDescent="0.25">
      <c r="A105" s="57"/>
      <c r="B105" s="21">
        <v>0</v>
      </c>
      <c r="C105" s="21">
        <v>0</v>
      </c>
      <c r="D105" s="68"/>
      <c r="E105" s="55"/>
      <c r="F105" s="21">
        <v>0</v>
      </c>
      <c r="G105" s="55"/>
      <c r="H105" s="64"/>
      <c r="I105" s="21">
        <v>0</v>
      </c>
      <c r="J105" s="21">
        <v>0</v>
      </c>
      <c r="K105" s="68"/>
      <c r="L105" s="55"/>
      <c r="M105" s="21">
        <v>0</v>
      </c>
      <c r="N105" s="55"/>
    </row>
    <row r="106" spans="1:14" ht="18.75" x14ac:dyDescent="0.25">
      <c r="A106" s="57"/>
      <c r="B106" s="21">
        <v>0</v>
      </c>
      <c r="C106" s="21">
        <v>0</v>
      </c>
      <c r="D106" s="68"/>
      <c r="E106" s="55"/>
      <c r="F106" s="21">
        <v>0</v>
      </c>
      <c r="G106" s="55"/>
      <c r="H106" s="64"/>
      <c r="I106" s="21">
        <v>0</v>
      </c>
      <c r="J106" s="21">
        <v>0</v>
      </c>
      <c r="K106" s="68"/>
      <c r="L106" s="55"/>
      <c r="M106" s="21">
        <v>0</v>
      </c>
      <c r="N106" s="55"/>
    </row>
    <row r="107" spans="1:14" ht="18.75" x14ac:dyDescent="0.25">
      <c r="A107" s="57"/>
      <c r="B107" s="21">
        <v>0</v>
      </c>
      <c r="C107" s="21">
        <v>0</v>
      </c>
      <c r="D107" s="68"/>
      <c r="E107" s="55"/>
      <c r="F107" s="21">
        <v>0</v>
      </c>
      <c r="G107" s="55"/>
      <c r="H107" s="64"/>
      <c r="I107" s="21">
        <v>0</v>
      </c>
      <c r="J107" s="21">
        <v>0</v>
      </c>
      <c r="K107" s="68"/>
      <c r="L107" s="55"/>
      <c r="M107" s="21">
        <v>0</v>
      </c>
      <c r="N107" s="55"/>
    </row>
    <row r="108" spans="1:14" ht="18.75" x14ac:dyDescent="0.25">
      <c r="A108" s="57"/>
      <c r="B108" s="21">
        <v>0</v>
      </c>
      <c r="C108" s="21">
        <v>0</v>
      </c>
      <c r="D108" s="68"/>
      <c r="E108" s="55"/>
      <c r="F108" s="21">
        <v>0</v>
      </c>
      <c r="G108" s="55"/>
      <c r="H108" s="64"/>
      <c r="I108" s="21">
        <v>0</v>
      </c>
      <c r="J108" s="21">
        <v>0</v>
      </c>
      <c r="K108" s="68"/>
      <c r="L108" s="55"/>
      <c r="M108" s="21">
        <v>0</v>
      </c>
      <c r="N108" s="55"/>
    </row>
    <row r="109" spans="1:14" ht="18.75" x14ac:dyDescent="0.25">
      <c r="A109" s="57"/>
      <c r="B109" s="21">
        <v>0</v>
      </c>
      <c r="C109" s="21">
        <v>0</v>
      </c>
      <c r="D109" s="68"/>
      <c r="E109" s="55"/>
      <c r="F109" s="21">
        <v>0</v>
      </c>
      <c r="G109" s="55"/>
      <c r="H109" s="64"/>
      <c r="I109" s="21">
        <v>0</v>
      </c>
      <c r="J109" s="21">
        <v>0</v>
      </c>
      <c r="K109" s="68"/>
      <c r="L109" s="55"/>
      <c r="M109" s="21">
        <v>0</v>
      </c>
      <c r="N109" s="55"/>
    </row>
    <row r="110" spans="1:14" ht="18.75" x14ac:dyDescent="0.25">
      <c r="A110" s="57"/>
      <c r="B110" s="21">
        <v>0</v>
      </c>
      <c r="C110" s="21">
        <v>0</v>
      </c>
      <c r="D110" s="68"/>
      <c r="E110" s="55"/>
      <c r="F110" s="21">
        <v>0</v>
      </c>
      <c r="G110" s="55"/>
      <c r="H110" s="64"/>
      <c r="I110" s="21">
        <v>0</v>
      </c>
      <c r="J110" s="21">
        <v>0</v>
      </c>
      <c r="K110" s="68"/>
      <c r="L110" s="55"/>
      <c r="M110" s="21">
        <v>0</v>
      </c>
      <c r="N110" s="55"/>
    </row>
    <row r="111" spans="1:14" ht="18.75" x14ac:dyDescent="0.25">
      <c r="A111" s="57"/>
      <c r="B111" s="21">
        <v>0</v>
      </c>
      <c r="C111" s="21">
        <v>0</v>
      </c>
      <c r="D111" s="68"/>
      <c r="E111" s="55"/>
      <c r="F111" s="21">
        <v>0</v>
      </c>
      <c r="G111" s="55"/>
      <c r="H111" s="64"/>
      <c r="I111" s="21">
        <v>0</v>
      </c>
      <c r="J111" s="21">
        <v>0</v>
      </c>
      <c r="K111" s="68"/>
      <c r="L111" s="55"/>
      <c r="M111" s="21">
        <v>0</v>
      </c>
      <c r="N111" s="55"/>
    </row>
    <row r="112" spans="1:14" ht="18.75" x14ac:dyDescent="0.25">
      <c r="A112" s="57"/>
      <c r="B112" s="21">
        <v>0</v>
      </c>
      <c r="C112" s="21">
        <v>0</v>
      </c>
      <c r="D112" s="68"/>
      <c r="E112" s="55"/>
      <c r="F112" s="21">
        <v>0</v>
      </c>
      <c r="G112" s="55"/>
      <c r="H112" s="64"/>
      <c r="I112" s="21">
        <v>0</v>
      </c>
      <c r="J112" s="21">
        <v>0</v>
      </c>
      <c r="K112" s="68"/>
      <c r="L112" s="55"/>
      <c r="M112" s="21">
        <v>0</v>
      </c>
      <c r="N112" s="55"/>
    </row>
    <row r="113" spans="1:14" ht="18.75" x14ac:dyDescent="0.25">
      <c r="A113" s="57"/>
      <c r="B113" s="21">
        <v>0</v>
      </c>
      <c r="C113" s="21">
        <v>0</v>
      </c>
      <c r="D113" s="68"/>
      <c r="E113" s="55"/>
      <c r="F113" s="21">
        <v>0</v>
      </c>
      <c r="G113" s="55"/>
      <c r="H113" s="64"/>
      <c r="I113" s="21">
        <v>0</v>
      </c>
      <c r="J113" s="21">
        <v>0</v>
      </c>
      <c r="K113" s="68"/>
      <c r="L113" s="55"/>
      <c r="M113" s="21">
        <v>0</v>
      </c>
      <c r="N113" s="55"/>
    </row>
    <row r="114" spans="1:14" ht="18.75" x14ac:dyDescent="0.25">
      <c r="A114" s="57"/>
      <c r="B114" s="21">
        <v>0</v>
      </c>
      <c r="C114" s="21">
        <v>0</v>
      </c>
      <c r="D114" s="68"/>
      <c r="E114" s="55"/>
      <c r="F114" s="21">
        <v>0</v>
      </c>
      <c r="G114" s="55"/>
      <c r="H114" s="64"/>
      <c r="I114" s="21">
        <v>0</v>
      </c>
      <c r="J114" s="21">
        <v>0</v>
      </c>
      <c r="K114" s="68"/>
      <c r="L114" s="55"/>
      <c r="M114" s="21">
        <v>0</v>
      </c>
      <c r="N114" s="55"/>
    </row>
    <row r="115" spans="1:14" ht="18.75" x14ac:dyDescent="0.25">
      <c r="A115" s="57"/>
      <c r="B115" s="21">
        <v>0</v>
      </c>
      <c r="C115" s="21">
        <v>0</v>
      </c>
      <c r="D115" s="68"/>
      <c r="E115" s="55"/>
      <c r="F115" s="21">
        <v>0</v>
      </c>
      <c r="G115" s="55"/>
      <c r="H115" s="64"/>
      <c r="I115" s="21">
        <v>0</v>
      </c>
      <c r="J115" s="21">
        <v>0</v>
      </c>
      <c r="K115" s="68"/>
      <c r="L115" s="55"/>
      <c r="M115" s="21">
        <v>0</v>
      </c>
      <c r="N115" s="55"/>
    </row>
    <row r="116" spans="1:14" ht="18.75" x14ac:dyDescent="0.25">
      <c r="A116" s="57"/>
      <c r="B116" s="21">
        <v>0</v>
      </c>
      <c r="C116" s="21">
        <v>0</v>
      </c>
      <c r="D116" s="68"/>
      <c r="E116" s="55"/>
      <c r="F116" s="21">
        <v>0</v>
      </c>
      <c r="G116" s="55"/>
      <c r="H116" s="64"/>
      <c r="I116" s="21">
        <v>0</v>
      </c>
      <c r="J116" s="21">
        <v>0</v>
      </c>
      <c r="K116" s="68"/>
      <c r="L116" s="55"/>
      <c r="M116" s="21">
        <v>0</v>
      </c>
      <c r="N116" s="55"/>
    </row>
    <row r="117" spans="1:14" ht="18.75" x14ac:dyDescent="0.25">
      <c r="B117" s="21">
        <v>0</v>
      </c>
      <c r="C117" s="21">
        <v>0</v>
      </c>
      <c r="D117" s="68"/>
      <c r="E117" s="55"/>
      <c r="F117" s="21">
        <v>0</v>
      </c>
      <c r="G117" s="55"/>
      <c r="H117" s="64"/>
      <c r="I117" s="21">
        <v>0</v>
      </c>
      <c r="J117" s="21">
        <v>0</v>
      </c>
      <c r="K117" s="68"/>
      <c r="L117" s="55"/>
      <c r="M117" s="21">
        <v>0</v>
      </c>
      <c r="N117" s="55"/>
    </row>
    <row r="118" spans="1:14" ht="18.75" x14ac:dyDescent="0.25">
      <c r="A118" s="57"/>
      <c r="B118" s="21">
        <v>0</v>
      </c>
      <c r="C118" s="21">
        <v>0</v>
      </c>
      <c r="D118" s="68"/>
      <c r="E118" s="55"/>
      <c r="F118" s="21">
        <v>0</v>
      </c>
      <c r="G118" s="55"/>
      <c r="H118" s="64"/>
      <c r="I118" s="21">
        <v>0</v>
      </c>
      <c r="J118" s="21">
        <v>0</v>
      </c>
      <c r="K118" s="68"/>
      <c r="L118" s="55"/>
      <c r="M118" s="21">
        <v>0</v>
      </c>
      <c r="N118" s="55"/>
    </row>
    <row r="119" spans="1:14" ht="18.75" x14ac:dyDescent="0.25">
      <c r="A119" s="57"/>
      <c r="B119" s="21">
        <v>0</v>
      </c>
      <c r="C119" s="21">
        <v>0</v>
      </c>
      <c r="D119" s="68"/>
      <c r="E119" s="55"/>
      <c r="F119" s="21">
        <v>0</v>
      </c>
      <c r="G119" s="55"/>
      <c r="H119" s="64"/>
      <c r="I119" s="21">
        <v>0</v>
      </c>
      <c r="J119" s="21">
        <v>0</v>
      </c>
      <c r="K119" s="68"/>
      <c r="L119" s="55"/>
      <c r="M119" s="21">
        <v>0</v>
      </c>
      <c r="N119" s="55"/>
    </row>
    <row r="120" spans="1:14" ht="18.75" x14ac:dyDescent="0.25">
      <c r="A120" s="57"/>
      <c r="B120" s="21">
        <v>0</v>
      </c>
      <c r="C120" s="21">
        <v>0</v>
      </c>
      <c r="D120" s="68"/>
      <c r="E120" s="55"/>
      <c r="F120" s="21">
        <v>0</v>
      </c>
      <c r="G120" s="55"/>
      <c r="H120" s="64"/>
      <c r="I120" s="21">
        <v>0</v>
      </c>
      <c r="J120" s="21">
        <v>0</v>
      </c>
      <c r="K120" s="68"/>
      <c r="L120" s="55"/>
      <c r="M120" s="21">
        <v>0</v>
      </c>
      <c r="N120" s="55"/>
    </row>
    <row r="121" spans="1:14" ht="18.75" x14ac:dyDescent="0.25">
      <c r="A121" s="57"/>
      <c r="B121" s="21">
        <v>0</v>
      </c>
      <c r="C121" s="21">
        <v>0</v>
      </c>
      <c r="D121" s="68"/>
      <c r="E121" s="55"/>
      <c r="F121" s="21">
        <v>0</v>
      </c>
      <c r="G121" s="55"/>
      <c r="H121" s="64"/>
      <c r="I121" s="21">
        <v>0</v>
      </c>
      <c r="J121" s="21">
        <v>0</v>
      </c>
      <c r="K121" s="68"/>
      <c r="L121" s="55"/>
      <c r="M121" s="21">
        <v>0</v>
      </c>
      <c r="N121" s="55"/>
    </row>
    <row r="122" spans="1:14" ht="18.75" x14ac:dyDescent="0.25">
      <c r="A122" s="57"/>
      <c r="B122" s="21">
        <v>0</v>
      </c>
      <c r="C122" s="21">
        <v>0</v>
      </c>
      <c r="D122" s="68"/>
      <c r="E122" s="55"/>
      <c r="F122" s="21">
        <v>0</v>
      </c>
      <c r="G122" s="55"/>
      <c r="H122" s="64"/>
      <c r="I122" s="21">
        <v>0</v>
      </c>
      <c r="J122" s="21">
        <v>0</v>
      </c>
      <c r="K122" s="68"/>
      <c r="L122" s="55"/>
      <c r="M122" s="21">
        <v>0</v>
      </c>
      <c r="N122" s="55"/>
    </row>
    <row r="123" spans="1:14" ht="18.75" x14ac:dyDescent="0.25">
      <c r="A123" s="57"/>
      <c r="B123" s="21">
        <v>0</v>
      </c>
      <c r="C123" s="21">
        <v>0</v>
      </c>
      <c r="D123" s="68"/>
      <c r="E123" s="55"/>
      <c r="F123" s="21">
        <v>0</v>
      </c>
      <c r="G123" s="55"/>
      <c r="H123" s="64"/>
      <c r="I123" s="21">
        <v>0</v>
      </c>
      <c r="J123" s="21">
        <v>0</v>
      </c>
      <c r="K123" s="68"/>
      <c r="L123" s="55"/>
      <c r="M123" s="21">
        <v>0</v>
      </c>
      <c r="N123" s="55"/>
    </row>
    <row r="124" spans="1:14" ht="18.75" x14ac:dyDescent="0.25">
      <c r="A124" s="57"/>
      <c r="B124" s="21">
        <v>0</v>
      </c>
      <c r="C124" s="21">
        <v>0</v>
      </c>
      <c r="D124" s="68"/>
      <c r="E124" s="55"/>
      <c r="F124" s="21">
        <v>0</v>
      </c>
      <c r="G124" s="55"/>
      <c r="H124" s="64"/>
      <c r="I124" s="21">
        <v>0</v>
      </c>
      <c r="J124" s="21">
        <v>0</v>
      </c>
      <c r="K124" s="68"/>
      <c r="L124" s="55"/>
      <c r="M124" s="21">
        <v>0</v>
      </c>
      <c r="N124" s="55"/>
    </row>
    <row r="125" spans="1:14" ht="18.75" x14ac:dyDescent="0.25">
      <c r="A125" s="57"/>
      <c r="B125" s="21">
        <v>0</v>
      </c>
      <c r="C125" s="21">
        <v>0</v>
      </c>
      <c r="D125" s="68"/>
      <c r="E125" s="55"/>
      <c r="F125" s="21">
        <v>0</v>
      </c>
      <c r="G125" s="55"/>
      <c r="H125" s="64"/>
      <c r="I125" s="21">
        <v>0</v>
      </c>
      <c r="J125" s="21">
        <v>0</v>
      </c>
      <c r="K125" s="68"/>
      <c r="L125" s="55"/>
      <c r="M125" s="21">
        <v>0</v>
      </c>
      <c r="N125" s="55"/>
    </row>
    <row r="126" spans="1:14" ht="18.75" x14ac:dyDescent="0.25">
      <c r="A126" s="57"/>
      <c r="B126" s="21">
        <v>0</v>
      </c>
      <c r="C126" s="21">
        <v>0</v>
      </c>
      <c r="D126" s="68"/>
      <c r="E126" s="55"/>
      <c r="F126" s="21">
        <v>0</v>
      </c>
      <c r="G126" s="55"/>
      <c r="H126" s="64"/>
      <c r="I126" s="21">
        <v>0</v>
      </c>
      <c r="J126" s="21">
        <v>0</v>
      </c>
      <c r="K126" s="68"/>
      <c r="L126" s="55"/>
      <c r="M126" s="21">
        <v>0</v>
      </c>
      <c r="N126" s="55"/>
    </row>
    <row r="127" spans="1:14" ht="18.75" x14ac:dyDescent="0.25">
      <c r="A127" s="57"/>
      <c r="B127" s="21">
        <v>0</v>
      </c>
      <c r="C127" s="21">
        <v>0</v>
      </c>
      <c r="D127" s="68"/>
      <c r="E127" s="55"/>
      <c r="F127" s="21">
        <v>0</v>
      </c>
      <c r="G127" s="55"/>
      <c r="H127" s="64"/>
      <c r="I127" s="21">
        <v>0</v>
      </c>
      <c r="J127" s="21">
        <v>0</v>
      </c>
      <c r="K127" s="68"/>
      <c r="L127" s="55"/>
      <c r="M127" s="21">
        <v>0</v>
      </c>
      <c r="N127" s="55"/>
    </row>
    <row r="128" spans="1:14" ht="18.75" x14ac:dyDescent="0.25">
      <c r="A128" s="57"/>
      <c r="B128" s="21">
        <v>0</v>
      </c>
      <c r="C128" s="21">
        <v>0</v>
      </c>
      <c r="D128" s="68"/>
      <c r="E128" s="55"/>
      <c r="F128" s="21">
        <v>0</v>
      </c>
      <c r="G128" s="55"/>
      <c r="H128" s="64"/>
      <c r="I128" s="21">
        <v>0</v>
      </c>
      <c r="J128" s="21">
        <v>0</v>
      </c>
      <c r="K128" s="68"/>
      <c r="L128" s="55"/>
      <c r="M128" s="21">
        <v>0</v>
      </c>
      <c r="N128" s="55"/>
    </row>
    <row r="129" spans="1:14" ht="18.75" x14ac:dyDescent="0.25">
      <c r="A129" s="57"/>
      <c r="B129" s="21">
        <v>0</v>
      </c>
      <c r="C129" s="21">
        <v>0</v>
      </c>
      <c r="D129" s="68"/>
      <c r="E129" s="55"/>
      <c r="F129" s="21">
        <v>0</v>
      </c>
      <c r="G129" s="55"/>
      <c r="H129" s="64"/>
      <c r="I129" s="21">
        <v>0</v>
      </c>
      <c r="J129" s="21">
        <v>0</v>
      </c>
      <c r="K129" s="68"/>
      <c r="L129" s="55"/>
      <c r="M129" s="21">
        <v>0</v>
      </c>
      <c r="N129" s="55"/>
    </row>
    <row r="130" spans="1:14" ht="18.75" x14ac:dyDescent="0.25">
      <c r="A130" s="57"/>
      <c r="B130" s="21">
        <v>0</v>
      </c>
      <c r="C130" s="21">
        <v>0</v>
      </c>
      <c r="D130" s="68"/>
      <c r="E130" s="55"/>
      <c r="F130" s="21">
        <v>0</v>
      </c>
      <c r="G130" s="55"/>
      <c r="H130" s="64"/>
      <c r="I130" s="21">
        <v>0</v>
      </c>
      <c r="J130" s="21">
        <v>0</v>
      </c>
      <c r="K130" s="68"/>
      <c r="L130" s="55"/>
      <c r="M130" s="21">
        <v>0</v>
      </c>
      <c r="N130" s="55"/>
    </row>
    <row r="131" spans="1:14" ht="18.75" x14ac:dyDescent="0.25">
      <c r="A131" s="57"/>
      <c r="B131" s="21">
        <v>0</v>
      </c>
      <c r="C131" s="21">
        <v>0</v>
      </c>
      <c r="D131" s="68"/>
      <c r="E131" s="55"/>
      <c r="F131" s="21">
        <v>0</v>
      </c>
      <c r="G131" s="55"/>
      <c r="H131" s="64"/>
      <c r="I131" s="21">
        <v>0</v>
      </c>
      <c r="J131" s="21">
        <v>0</v>
      </c>
      <c r="K131" s="68"/>
      <c r="L131" s="55"/>
      <c r="M131" s="21">
        <v>0</v>
      </c>
      <c r="N131" s="55"/>
    </row>
    <row r="132" spans="1:14" ht="18.75" x14ac:dyDescent="0.25">
      <c r="A132" s="57"/>
      <c r="B132" s="21">
        <v>0</v>
      </c>
      <c r="C132" s="21">
        <v>0</v>
      </c>
      <c r="D132" s="68"/>
      <c r="E132" s="55"/>
      <c r="F132" s="21">
        <v>0</v>
      </c>
      <c r="G132" s="55"/>
      <c r="H132" s="64"/>
      <c r="I132" s="21">
        <v>0</v>
      </c>
      <c r="J132" s="21">
        <v>0</v>
      </c>
      <c r="K132" s="68"/>
      <c r="L132" s="55"/>
      <c r="M132" s="21">
        <v>0</v>
      </c>
      <c r="N132" s="55"/>
    </row>
    <row r="133" spans="1:14" ht="18.75" x14ac:dyDescent="0.25">
      <c r="A133" s="57"/>
      <c r="B133" s="21">
        <v>0</v>
      </c>
      <c r="C133" s="21">
        <v>0</v>
      </c>
      <c r="D133" s="68"/>
      <c r="E133" s="55"/>
      <c r="F133" s="21">
        <v>0</v>
      </c>
      <c r="G133" s="55"/>
      <c r="H133" s="64"/>
      <c r="I133" s="21">
        <v>0</v>
      </c>
      <c r="J133" s="21">
        <v>0</v>
      </c>
      <c r="K133" s="68"/>
      <c r="L133" s="55"/>
      <c r="M133" s="21">
        <v>0</v>
      </c>
      <c r="N133" s="55"/>
    </row>
    <row r="134" spans="1:14" ht="18.75" x14ac:dyDescent="0.25">
      <c r="A134" s="57"/>
      <c r="B134" s="21">
        <v>0</v>
      </c>
      <c r="C134" s="21">
        <v>0</v>
      </c>
      <c r="D134" s="68"/>
      <c r="E134" s="55"/>
      <c r="F134" s="21">
        <v>0</v>
      </c>
      <c r="G134" s="55"/>
      <c r="H134" s="64"/>
      <c r="I134" s="21">
        <v>0</v>
      </c>
      <c r="J134" s="21">
        <v>0</v>
      </c>
      <c r="K134" s="68"/>
      <c r="L134" s="55"/>
      <c r="M134" s="21">
        <v>0</v>
      </c>
      <c r="N134" s="55"/>
    </row>
    <row r="135" spans="1:14" ht="18.75" x14ac:dyDescent="0.25">
      <c r="A135" s="57"/>
      <c r="B135" s="21">
        <v>0</v>
      </c>
      <c r="C135" s="21">
        <v>0</v>
      </c>
      <c r="D135" s="68"/>
      <c r="E135" s="55"/>
      <c r="F135" s="21">
        <v>0</v>
      </c>
      <c r="G135" s="55"/>
      <c r="H135" s="64"/>
      <c r="I135" s="21">
        <v>0</v>
      </c>
      <c r="J135" s="21">
        <v>0</v>
      </c>
      <c r="K135" s="68"/>
      <c r="L135" s="55"/>
      <c r="M135" s="21">
        <v>0</v>
      </c>
      <c r="N135" s="55"/>
    </row>
    <row r="136" spans="1:14" ht="18.75" x14ac:dyDescent="0.25">
      <c r="A136" s="57"/>
      <c r="B136" s="21">
        <v>0</v>
      </c>
      <c r="C136" s="21">
        <v>0</v>
      </c>
      <c r="D136" s="68"/>
      <c r="E136" s="55"/>
      <c r="F136" s="21">
        <v>0</v>
      </c>
      <c r="G136" s="55"/>
      <c r="H136" s="64"/>
      <c r="I136" s="21">
        <v>0</v>
      </c>
      <c r="J136" s="21">
        <v>0</v>
      </c>
      <c r="K136" s="68"/>
      <c r="L136" s="55"/>
      <c r="M136" s="21">
        <v>0</v>
      </c>
      <c r="N136" s="55"/>
    </row>
    <row r="137" spans="1:14" ht="18.75" x14ac:dyDescent="0.25">
      <c r="A137" s="57"/>
      <c r="B137" s="21">
        <v>0</v>
      </c>
      <c r="C137" s="21">
        <v>0</v>
      </c>
      <c r="D137" s="68"/>
      <c r="E137" s="55"/>
      <c r="F137" s="21">
        <v>0</v>
      </c>
      <c r="G137" s="55"/>
      <c r="H137" s="64"/>
      <c r="I137" s="21">
        <v>0</v>
      </c>
      <c r="J137" s="21">
        <v>0</v>
      </c>
      <c r="K137" s="68"/>
      <c r="L137" s="55"/>
      <c r="M137" s="21">
        <v>0</v>
      </c>
      <c r="N137" s="55"/>
    </row>
    <row r="138" spans="1:14" ht="18.75" x14ac:dyDescent="0.25">
      <c r="A138" s="57"/>
      <c r="B138" s="21">
        <v>0</v>
      </c>
      <c r="C138" s="21">
        <v>0</v>
      </c>
      <c r="D138" s="68"/>
      <c r="E138" s="55"/>
      <c r="F138" s="21">
        <v>0</v>
      </c>
      <c r="G138" s="55"/>
      <c r="H138" s="64"/>
      <c r="I138" s="21">
        <v>0</v>
      </c>
      <c r="J138" s="21">
        <v>0</v>
      </c>
      <c r="K138" s="68"/>
      <c r="L138" s="55"/>
      <c r="M138" s="21">
        <v>0</v>
      </c>
      <c r="N138" s="55"/>
    </row>
    <row r="139" spans="1:14" ht="18.75" x14ac:dyDescent="0.25">
      <c r="A139" s="57"/>
      <c r="B139" s="21">
        <v>0</v>
      </c>
      <c r="C139" s="21">
        <v>0</v>
      </c>
      <c r="D139" s="68"/>
      <c r="E139" s="55"/>
      <c r="F139" s="21">
        <v>0</v>
      </c>
      <c r="G139" s="55"/>
      <c r="H139" s="64"/>
      <c r="I139" s="21">
        <v>0</v>
      </c>
      <c r="J139" s="21">
        <v>0</v>
      </c>
      <c r="K139" s="68"/>
      <c r="L139" s="55"/>
      <c r="M139" s="21">
        <v>0</v>
      </c>
      <c r="N139" s="55"/>
    </row>
    <row r="140" spans="1:14" ht="18.75" x14ac:dyDescent="0.25">
      <c r="A140" s="57"/>
      <c r="B140" s="21">
        <v>0</v>
      </c>
      <c r="C140" s="21">
        <v>0</v>
      </c>
      <c r="D140" s="68"/>
      <c r="E140" s="55"/>
      <c r="F140" s="21">
        <v>0</v>
      </c>
      <c r="G140" s="55"/>
      <c r="H140" s="64"/>
      <c r="I140" s="21">
        <v>0</v>
      </c>
      <c r="J140" s="21">
        <v>0</v>
      </c>
      <c r="K140" s="68"/>
      <c r="L140" s="55"/>
      <c r="M140" s="21">
        <v>0</v>
      </c>
      <c r="N140" s="55"/>
    </row>
    <row r="141" spans="1:14" ht="18.75" x14ac:dyDescent="0.25">
      <c r="A141" s="57"/>
      <c r="B141" s="21">
        <v>0</v>
      </c>
      <c r="C141" s="21">
        <v>0</v>
      </c>
      <c r="D141" s="68"/>
      <c r="E141" s="55"/>
      <c r="F141" s="21">
        <v>0</v>
      </c>
      <c r="G141" s="55"/>
      <c r="H141" s="64"/>
      <c r="I141" s="21">
        <v>0</v>
      </c>
      <c r="J141" s="21">
        <v>0</v>
      </c>
      <c r="K141" s="68"/>
      <c r="L141" s="55"/>
      <c r="M141" s="21">
        <v>0</v>
      </c>
      <c r="N141" s="55"/>
    </row>
    <row r="142" spans="1:14" ht="18.75" x14ac:dyDescent="0.25">
      <c r="A142" s="57"/>
      <c r="B142" s="21">
        <v>0</v>
      </c>
      <c r="C142" s="21">
        <v>0</v>
      </c>
      <c r="D142" s="68"/>
      <c r="E142" s="55"/>
      <c r="F142" s="21">
        <v>0</v>
      </c>
      <c r="G142" s="55"/>
      <c r="H142" s="64"/>
      <c r="I142" s="21">
        <v>0</v>
      </c>
      <c r="J142" s="21">
        <v>0</v>
      </c>
      <c r="K142" s="68"/>
      <c r="L142" s="55"/>
      <c r="M142" s="21">
        <v>0</v>
      </c>
      <c r="N142" s="55"/>
    </row>
    <row r="143" spans="1:14" ht="18.75" x14ac:dyDescent="0.3">
      <c r="B143" s="2"/>
      <c r="C143" s="2"/>
      <c r="D143" s="1"/>
      <c r="E143" s="1"/>
      <c r="F143" s="1"/>
      <c r="G143" s="55"/>
      <c r="H143" s="64"/>
      <c r="I143" s="21">
        <v>0</v>
      </c>
      <c r="J143" s="21">
        <v>0</v>
      </c>
      <c r="K143" s="68"/>
      <c r="L143" s="55"/>
      <c r="M143" s="21">
        <v>0</v>
      </c>
      <c r="N143" s="55"/>
    </row>
    <row r="144" spans="1:14" ht="18.75" x14ac:dyDescent="0.3">
      <c r="B144" s="2"/>
      <c r="C144" s="2"/>
      <c r="D144" s="1"/>
      <c r="E144" s="1"/>
      <c r="F144" s="1"/>
      <c r="G144" s="55"/>
      <c r="H144" s="64"/>
      <c r="I144" s="21">
        <v>0</v>
      </c>
      <c r="J144" s="21">
        <v>0</v>
      </c>
      <c r="K144" s="68"/>
      <c r="L144" s="55"/>
      <c r="M144" s="21">
        <v>0</v>
      </c>
      <c r="N144" s="55"/>
    </row>
    <row r="145" spans="2:14" ht="18.75" x14ac:dyDescent="0.3">
      <c r="B145" s="2"/>
      <c r="C145" s="2"/>
      <c r="D145" s="1"/>
      <c r="E145" s="1"/>
      <c r="F145" s="1"/>
      <c r="G145" s="55"/>
      <c r="H145" s="64"/>
      <c r="I145" s="21">
        <v>0</v>
      </c>
      <c r="J145" s="21">
        <v>0</v>
      </c>
      <c r="K145" s="68"/>
      <c r="L145" s="55"/>
      <c r="M145" s="21">
        <v>0</v>
      </c>
      <c r="N145" s="55"/>
    </row>
    <row r="146" spans="2:14" ht="18.75" x14ac:dyDescent="0.3">
      <c r="B146" s="2"/>
      <c r="C146" s="2"/>
      <c r="D146" s="1"/>
      <c r="E146" s="1"/>
      <c r="F146" s="1"/>
      <c r="G146" s="1"/>
      <c r="H146" s="64"/>
      <c r="I146" s="21">
        <v>0</v>
      </c>
      <c r="J146" s="21">
        <v>0</v>
      </c>
      <c r="K146" s="68"/>
      <c r="L146" s="100"/>
      <c r="M146" s="21">
        <v>0</v>
      </c>
      <c r="N146" s="100"/>
    </row>
    <row r="147" spans="2:14" ht="18.75" x14ac:dyDescent="0.3">
      <c r="B147" s="2"/>
      <c r="C147" s="2"/>
      <c r="D147" s="1"/>
      <c r="E147" s="1"/>
      <c r="F147" s="1"/>
      <c r="G147" s="1"/>
      <c r="L147" s="3"/>
      <c r="M147" s="278"/>
      <c r="N147" s="3"/>
    </row>
    <row r="148" spans="2:14" ht="18.75" x14ac:dyDescent="0.3">
      <c r="B148" s="2"/>
      <c r="C148" s="2"/>
      <c r="D148" s="1"/>
      <c r="E148" s="1"/>
      <c r="F148" s="1"/>
      <c r="G148" s="1"/>
      <c r="L148" s="3"/>
      <c r="M148" s="278"/>
      <c r="N148" s="3"/>
    </row>
    <row r="149" spans="2:14" ht="18.75" x14ac:dyDescent="0.3">
      <c r="B149" s="2"/>
      <c r="C149" s="2"/>
      <c r="D149" s="1"/>
      <c r="E149" s="1"/>
      <c r="F149" s="1"/>
      <c r="G149" s="1"/>
      <c r="L149" s="3"/>
      <c r="M149" s="3"/>
      <c r="N149" s="3"/>
    </row>
    <row r="150" spans="2:14" ht="18.75" x14ac:dyDescent="0.3">
      <c r="B150" s="2"/>
      <c r="C150" s="2"/>
      <c r="D150" s="1"/>
      <c r="E150" s="1"/>
      <c r="F150" s="1"/>
      <c r="G150" s="1"/>
      <c r="M150" s="3"/>
      <c r="N150" s="3"/>
    </row>
    <row r="151" spans="2:14" ht="18.75" x14ac:dyDescent="0.3">
      <c r="B151" s="2"/>
      <c r="C151" s="2"/>
      <c r="D151" s="1"/>
      <c r="E151" s="1"/>
      <c r="F151" s="1"/>
      <c r="G151" s="1"/>
    </row>
    <row r="152" spans="2:14" ht="18.75" x14ac:dyDescent="0.3">
      <c r="B152" s="2"/>
      <c r="C152" s="2"/>
      <c r="D152" s="1"/>
      <c r="E152" s="1"/>
      <c r="F152" s="1"/>
      <c r="G152" s="1"/>
    </row>
    <row r="153" spans="2:14" ht="18.75" x14ac:dyDescent="0.3">
      <c r="B153" s="2"/>
      <c r="C153" s="2"/>
      <c r="D153" s="1"/>
      <c r="E153" s="1"/>
      <c r="F153" s="1"/>
      <c r="G153" s="1"/>
    </row>
    <row r="154" spans="2:14" ht="18.75" x14ac:dyDescent="0.3">
      <c r="B154" s="2"/>
      <c r="C154" s="2"/>
      <c r="D154" s="1"/>
      <c r="E154" s="1"/>
      <c r="F154" s="1"/>
      <c r="G154" s="1"/>
    </row>
    <row r="155" spans="2:14" ht="18.75" x14ac:dyDescent="0.3">
      <c r="B155" s="2"/>
      <c r="C155" s="2"/>
      <c r="D155" s="1"/>
      <c r="E155" s="1"/>
      <c r="F155" s="1"/>
      <c r="G155" s="1"/>
    </row>
    <row r="156" spans="2:14" ht="18.75" x14ac:dyDescent="0.3">
      <c r="B156" s="2"/>
      <c r="C156" s="2"/>
      <c r="D156" s="1"/>
      <c r="E156" s="1"/>
      <c r="F156" s="1"/>
      <c r="G156" s="1"/>
    </row>
    <row r="157" spans="2:14" ht="18.75" x14ac:dyDescent="0.3">
      <c r="B157" s="2"/>
      <c r="C157" s="2"/>
      <c r="D157" s="1"/>
      <c r="E157" s="1"/>
      <c r="F157" s="1"/>
      <c r="G157" s="1"/>
    </row>
    <row r="158" spans="2:14" ht="18.75" x14ac:dyDescent="0.3">
      <c r="B158" s="2"/>
      <c r="C158" s="2"/>
      <c r="D158" s="1"/>
      <c r="E158" s="1"/>
      <c r="F158" s="1"/>
      <c r="G158" s="1"/>
    </row>
    <row r="159" spans="2:14" ht="18.75" x14ac:dyDescent="0.3">
      <c r="B159" s="2"/>
      <c r="C159" s="2"/>
      <c r="D159" s="1"/>
      <c r="E159" s="1"/>
      <c r="F159" s="1"/>
      <c r="G159" s="1"/>
    </row>
    <row r="160" spans="2: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G483" s="1"/>
    </row>
    <row r="484" spans="2:7" ht="18.75" x14ac:dyDescent="0.3">
      <c r="G484" s="1"/>
    </row>
    <row r="485" spans="2:7" ht="18.75" x14ac:dyDescent="0.3">
      <c r="G485" s="1"/>
    </row>
  </sheetData>
  <sheetProtection sort="0" autoFilter="0" pivotTables="0"/>
  <mergeCells count="13">
    <mergeCell ref="N3:N4"/>
    <mergeCell ref="H3:H4"/>
    <mergeCell ref="I3:J3"/>
    <mergeCell ref="K3:K4"/>
    <mergeCell ref="L3:L4"/>
    <mergeCell ref="M3:M4"/>
    <mergeCell ref="G3:G4"/>
    <mergeCell ref="A2:G2"/>
    <mergeCell ref="A3:A4"/>
    <mergeCell ref="B3:C3"/>
    <mergeCell ref="D3:D4"/>
    <mergeCell ref="E3:E4"/>
    <mergeCell ref="F3:F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3</vt:i4>
      </vt:variant>
    </vt:vector>
  </HeadingPairs>
  <TitlesOfParts>
    <vt:vector size="24" baseType="lpstr">
      <vt:lpstr>Титул</vt:lpstr>
      <vt:lpstr>Общие сведения</vt:lpstr>
      <vt:lpstr>Раздел 1,1.1</vt:lpstr>
      <vt:lpstr>Раздел 1.2</vt:lpstr>
      <vt:lpstr>Раздел 1.3</vt:lpstr>
      <vt:lpstr>Раздел 2</vt:lpstr>
      <vt:lpstr>Раздел 3</vt:lpstr>
      <vt:lpstr>Раздел 4</vt:lpstr>
      <vt:lpstr>Раздел 5, 5.1</vt:lpstr>
      <vt:lpstr>Раздел 5.2</vt:lpstr>
      <vt:lpstr>Раздел 5.3</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2020-11-09T05:59:47Z</cp:lastPrinted>
  <dcterms:created xsi:type="dcterms:W3CDTF">2013-11-25T08:04:18Z</dcterms:created>
  <dcterms:modified xsi:type="dcterms:W3CDTF">2020-11-23T08:11:40Z</dcterms:modified>
</cp:coreProperties>
</file>